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1\4º Trimestre\Publicar\"/>
    </mc:Choice>
  </mc:AlternateContent>
  <xr:revisionPtr revIDLastSave="0" documentId="13_ncr:1_{69B1C569-18F4-466A-883D-CF1BF90CF8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16" i="3"/>
  <c r="F20" i="3"/>
  <c r="F24" i="3"/>
  <c r="F11" i="3"/>
  <c r="F15" i="3"/>
  <c r="F19" i="3"/>
  <c r="F23" i="3"/>
  <c r="F27" i="3"/>
  <c r="F14" i="3"/>
  <c r="F18" i="3"/>
  <c r="F22" i="3"/>
  <c r="F26" i="3"/>
  <c r="F13" i="3"/>
  <c r="F17" i="3"/>
  <c r="F21" i="3"/>
  <c r="F25" i="3"/>
  <c r="G33" i="4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H28" i="4"/>
  <c r="G28" i="4"/>
  <c r="G36" i="4"/>
  <c r="H33" i="4"/>
  <c r="F33" i="4"/>
  <c r="N28" i="4"/>
  <c r="M28" i="4"/>
  <c r="G50" i="4" l="1"/>
  <c r="F50" i="4"/>
  <c r="H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O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<sst xmlns="http://schemas.openxmlformats.org/spreadsheetml/2006/main" count="705" uniqueCount="129">
  <si>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</si>
  <si>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</si>
  <si>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</si>
  <si>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</si>
  <si>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</si>
  <si>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</si>
  <si>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</si>
  <si>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</si>
  <si>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</si>
  <si>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</si>
  <si>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</si>
  <si>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</si>
  <si>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</si>
  <si>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</si>
  <si>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</si>
  <si>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</si>
  <si>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</si>
  <si>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</si>
  <si>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</si>
  <si>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</si>
  <si>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</si>
  <si>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</si>
  <si>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</si>
  <si>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</si>
  <si>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</si>
  <si>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</si>
  <si>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</si>
  <si>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</si>
  <si>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</si>
  <si>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</si>
  <si>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</si>
  <si>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</si>
  <si>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</si>
  <si>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</si>
  <si>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</si>
  <si>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</si>
  <si>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</si>
  <si>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</si>
  <si>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</si>
  <si>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</si>
  <si>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</si>
  <si>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</si>
  <si>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</si>
  <si>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</si>
  <si>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</si>
  <si>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</si>
  <si>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</si>
  <si>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</si>
  <si>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</si>
  <si>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</si>
  <si>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</si>
  <si>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</si>
  <si>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</si>
  <si>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</si>
  <si>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</si>
  <si>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</si>
  <si>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</si>
  <si>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</si>
  <si>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</si>
  <si>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</si>
  <si>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</si>
  <si>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</si>
  <si>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</si>
  <si>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</si>
  <si>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</si>
  <si>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</si>
  <si>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</si>
  <si>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</si>
  <si>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</si>
  <si>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</si>
  <si>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</si>
  <si>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</si>
  <si>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</si>
  <si>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</si>
  <si>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</si>
  <si>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</si>
  <si>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</si>
  <si>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</si>
  <si>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</si>
  <si>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</si>
  <si>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</si>
  <si>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</si>
  <si>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</si>
  <si>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</si>
  <si>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</si>
  <si>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</si>
  <si>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</si>
  <si>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</si>
  <si>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</si>
  <si>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</si>
  <si>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</si>
  <si>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</si>
  <si>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</si>
  <si>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</si>
  <si>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</si>
  <si>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</si>
  <si>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</si>
  <si>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</si>
  <si>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</si>
  <si>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</si>
  <si>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</si>
  <si>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</si>
  <si>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</si>
  <si>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</si>
  <si>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</si>
  <si>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</si>
  <si>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</si>
  <si>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</si>
  <si>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</si>
  <si>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</si>
  <si>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</si>
  <si>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</si>
  <si>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</si>
  <si>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</si>
  <si>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</si>
  <si>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</si>
  <si>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</si>
  <si>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</si>
  <si>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</si>
  <si>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4º Trimestre 2020</t>
  </si>
  <si>
    <t>4º Trimestre 2021</t>
  </si>
  <si>
    <t>4º Trimestre 2021/4º Trimestre 2020</t>
  </si>
  <si>
    <t>Evolución 
4º Trimestre 2021/4º Trimestre 2020</t>
  </si>
  <si>
    <t>4º Trimestre 2020
Con Imposición de medidas</t>
  </si>
  <si>
    <t>4º Trimestre 2020
Sin Imposicion de Medidas</t>
  </si>
  <si>
    <t>4º Trimestre 2021
Con Imposición de medidas</t>
  </si>
  <si>
    <t>4º Trimestre 2021
Sin Imposicion de Medidas</t>
  </si>
  <si>
    <t>Evolución
4º Trimestre 2021/4º Trimestre 2020
Con Imposición de medidas</t>
  </si>
  <si>
    <t>Evolución
4º Trimestre 2021/4º Trimestre 2020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</si>
</sst>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64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0" borderId="0" xfId="1" applyFont="1" applyAlignment="1">
      <alignment horizontal="left" vertical="center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de 2021</a:t>
          </a: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581025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219076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234631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552451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568006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33" t="s">
        <v>1</v>
      </c>
      <c r="C16" s="33"/>
      <c r="D16" s="33"/>
      <c r="E16" s="33"/>
      <c r="F16" s="33"/>
    </row>
    <row r="17" spans="2:12" ht="14.25" x14ac:dyDescent="0.2">
      <c r="B17" s="27"/>
      <c r="C17" s="27"/>
      <c r="D17" s="27"/>
      <c r="E17" s="27"/>
      <c r="F17" s="27"/>
    </row>
    <row r="18" spans="2:12" ht="14.25" x14ac:dyDescent="0.2">
      <c r="B18" s="33" t="s">
        <v>103</v>
      </c>
      <c r="C18" s="33"/>
      <c r="D18" s="33"/>
      <c r="E18" s="33"/>
      <c r="F18" s="1"/>
    </row>
    <row r="19" spans="2:12" ht="14.25" x14ac:dyDescent="0.2">
      <c r="B19" s="33" t="s">
        <v>104</v>
      </c>
      <c r="C19" s="33"/>
      <c r="D19" s="33"/>
      <c r="E19" s="33"/>
      <c r="F19" s="1"/>
    </row>
    <row r="20" spans="2:12" ht="14.25" x14ac:dyDescent="0.2">
      <c r="B20" s="33" t="s">
        <v>105</v>
      </c>
      <c r="C20" s="33"/>
      <c r="D20" s="33"/>
      <c r="E20" s="33"/>
      <c r="F20" s="1"/>
    </row>
    <row r="21" spans="2:12" ht="14.25" x14ac:dyDescent="0.2">
      <c r="B21" s="33" t="s">
        <v>106</v>
      </c>
      <c r="C21" s="33"/>
      <c r="D21" s="33"/>
      <c r="E21" s="33"/>
      <c r="F21" s="1"/>
    </row>
    <row r="22" spans="2:12" ht="14.25" x14ac:dyDescent="0.2">
      <c r="B22" s="21" t="s">
        <v>107</v>
      </c>
      <c r="C22" s="21"/>
      <c r="D22" s="21"/>
      <c r="E22" s="2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8"/>
      <c r="E24" s="18"/>
      <c r="F24" s="18"/>
      <c r="G24" s="18"/>
      <c r="H24" s="19"/>
      <c r="I24" s="19"/>
    </row>
    <row r="25" spans="2:12" ht="15" customHeight="1" x14ac:dyDescent="0.2">
      <c r="B25" s="33" t="s">
        <v>61</v>
      </c>
      <c r="C25" s="33"/>
      <c r="D25" s="33"/>
      <c r="E25" s="33"/>
      <c r="F25" s="33"/>
      <c r="G25" s="33"/>
      <c r="H25" s="33"/>
      <c r="I25" s="33"/>
    </row>
    <row r="26" spans="2:12" ht="14.25" x14ac:dyDescent="0.2">
      <c r="B26" s="33" t="s">
        <v>66</v>
      </c>
      <c r="C26" s="33"/>
      <c r="D26" s="33"/>
      <c r="E26" s="33"/>
      <c r="F26" s="33"/>
      <c r="G26" s="33"/>
      <c r="H26" s="33"/>
      <c r="I26" s="33"/>
    </row>
    <row r="27" spans="2:12" ht="14.25" x14ac:dyDescent="0.2">
      <c r="B27" s="33" t="s">
        <v>67</v>
      </c>
      <c r="C27" s="33"/>
      <c r="D27" s="33"/>
      <c r="E27" s="33"/>
      <c r="F27" s="33"/>
      <c r="G27" s="33"/>
      <c r="H27" s="33"/>
      <c r="I27" s="33"/>
    </row>
    <row r="28" spans="2:12" ht="14.25" x14ac:dyDescent="0.2">
      <c r="B28" s="33" t="s">
        <v>0</v>
      </c>
      <c r="C28" s="33"/>
      <c r="D28" s="33"/>
      <c r="E28" s="33"/>
      <c r="F28" s="33"/>
      <c r="G28" s="33"/>
      <c r="H28" s="33"/>
      <c r="I28" s="33"/>
    </row>
    <row r="29" spans="2:12" ht="14.25" x14ac:dyDescent="0.2">
      <c r="B29" s="33" t="s">
        <v>108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2:12" ht="14.25" x14ac:dyDescent="0.2">
      <c r="B30" s="33" t="s">
        <v>110</v>
      </c>
      <c r="C30" s="33"/>
      <c r="D30" s="33"/>
      <c r="E30" s="33"/>
      <c r="F30" s="28"/>
      <c r="G30" s="28"/>
      <c r="H30" s="28"/>
      <c r="I30" s="28"/>
      <c r="J30" s="28"/>
      <c r="K30" s="28"/>
      <c r="L30" s="28"/>
    </row>
    <row r="31" spans="2:12" ht="14.25" x14ac:dyDescent="0.2">
      <c r="B31" s="33" t="s">
        <v>111</v>
      </c>
      <c r="C31" s="33"/>
      <c r="D31" s="33"/>
      <c r="E31" s="33"/>
      <c r="F31" s="28"/>
      <c r="G31" s="28"/>
      <c r="H31" s="28"/>
      <c r="I31" s="28"/>
      <c r="J31" s="28"/>
      <c r="K31" s="28"/>
      <c r="L31" s="28"/>
    </row>
    <row r="32" spans="2:12" ht="14.25" x14ac:dyDescent="0.2">
      <c r="B32" s="33" t="s">
        <v>91</v>
      </c>
      <c r="C32" s="33"/>
      <c r="D32" s="33"/>
      <c r="E32" s="33"/>
      <c r="F32" s="33"/>
      <c r="G32" s="33"/>
      <c r="H32" s="33"/>
      <c r="I32" s="33"/>
    </row>
    <row r="33" spans="2:9" ht="14.25" x14ac:dyDescent="0.2">
      <c r="B33" s="33" t="s">
        <v>92</v>
      </c>
      <c r="C33" s="33"/>
      <c r="D33" s="33"/>
      <c r="E33" s="33"/>
      <c r="F33" s="33"/>
      <c r="G33" s="33"/>
      <c r="H33" s="33"/>
      <c r="I33" s="33"/>
    </row>
    <row r="34" spans="2:9" ht="14.25" x14ac:dyDescent="0.2">
      <c r="B34" s="33" t="s">
        <v>102</v>
      </c>
      <c r="C34" s="33"/>
      <c r="D34" s="33"/>
      <c r="E34" s="33"/>
      <c r="F34" s="33"/>
      <c r="G34" s="33"/>
      <c r="H34" s="33"/>
      <c r="I34" s="33"/>
    </row>
  </sheetData>
  <mergeCells count="19"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  <mergeCell ref="B34:I34"/>
    <mergeCell ref="B25:I25"/>
    <mergeCell ref="B27:I27"/>
    <mergeCell ref="B33:I33"/>
    <mergeCell ref="B29:L29"/>
    <mergeCell ref="B30:E30"/>
    <mergeCell ref="B31:E31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topLeftCell="A4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34" t="s">
        <v>119</v>
      </c>
      <c r="D9" s="35"/>
      <c r="E9" s="35"/>
      <c r="F9" s="35"/>
      <c r="G9" s="34" t="s">
        <v>120</v>
      </c>
      <c r="H9" s="35"/>
      <c r="I9" s="35"/>
      <c r="J9" s="35"/>
    </row>
    <row r="10" spans="2:10" ht="44.25" customHeight="1" thickBot="1" x14ac:dyDescent="0.25">
      <c r="C10" s="11" t="s">
        <v>68</v>
      </c>
      <c r="D10" s="11" t="s">
        <v>69</v>
      </c>
      <c r="E10" s="11" t="s">
        <v>70</v>
      </c>
      <c r="F10" s="11" t="s">
        <v>71</v>
      </c>
      <c r="G10" s="11" t="s">
        <v>68</v>
      </c>
      <c r="H10" s="11" t="s">
        <v>69</v>
      </c>
      <c r="I10" s="11" t="s">
        <v>70</v>
      </c>
      <c r="J10" s="11" t="s">
        <v>71</v>
      </c>
    </row>
    <row r="11" spans="2:10" ht="20.100000000000001" customHeight="1" thickBot="1" x14ac:dyDescent="0.25">
      <c r="B11" s="5" t="s">
        <v>2</v>
      </c>
      <c r="C11" s="12">
        <f>SUM(D11:E11)</f>
        <v>25</v>
      </c>
      <c r="D11" s="24">
        <v>24</v>
      </c>
      <c r="E11" s="24">
        <v>1</v>
      </c>
      <c r="F11" s="24">
        <v>21</v>
      </c>
      <c r="G11" s="12">
        <f>SUM(H11:I11)</f>
        <v>14</v>
      </c>
      <c r="H11" s="24">
        <v>12</v>
      </c>
      <c r="I11" s="24">
        <v>2</v>
      </c>
      <c r="J11" s="24">
        <v>8</v>
      </c>
    </row>
    <row r="12" spans="2:10" ht="20.100000000000001" customHeight="1" thickBot="1" x14ac:dyDescent="0.25">
      <c r="B12" s="6" t="s">
        <v>3</v>
      </c>
      <c r="C12" s="12">
        <f t="shared" ref="C12:C27" si="0">SUM(D12:E12)</f>
        <v>3</v>
      </c>
      <c r="D12" s="24">
        <v>3</v>
      </c>
      <c r="E12" s="24">
        <v>0</v>
      </c>
      <c r="F12" s="24">
        <v>3</v>
      </c>
      <c r="G12" s="12">
        <f t="shared" ref="G12:G27" si="1">SUM(H12:I12)</f>
        <v>0</v>
      </c>
      <c r="H12" s="24">
        <v>0</v>
      </c>
      <c r="I12" s="24">
        <v>0</v>
      </c>
      <c r="J12" s="24">
        <v>0</v>
      </c>
    </row>
    <row r="13" spans="2:10" ht="20.100000000000001" customHeight="1" thickBot="1" x14ac:dyDescent="0.25">
      <c r="B13" s="6" t="s">
        <v>4</v>
      </c>
      <c r="C13" s="12">
        <f t="shared" si="0"/>
        <v>2</v>
      </c>
      <c r="D13" s="24">
        <v>2</v>
      </c>
      <c r="E13" s="24">
        <v>0</v>
      </c>
      <c r="F13" s="24">
        <v>2</v>
      </c>
      <c r="G13" s="12">
        <f t="shared" si="1"/>
        <v>0</v>
      </c>
      <c r="H13" s="24">
        <v>0</v>
      </c>
      <c r="I13" s="24">
        <v>0</v>
      </c>
      <c r="J13" s="24">
        <v>0</v>
      </c>
    </row>
    <row r="14" spans="2:10" ht="20.100000000000001" customHeight="1" thickBot="1" x14ac:dyDescent="0.25">
      <c r="B14" s="6" t="s">
        <v>5</v>
      </c>
      <c r="C14" s="12">
        <f t="shared" si="0"/>
        <v>7</v>
      </c>
      <c r="D14" s="24">
        <v>6</v>
      </c>
      <c r="E14" s="24">
        <v>1</v>
      </c>
      <c r="F14" s="24">
        <v>6</v>
      </c>
      <c r="G14" s="12">
        <f t="shared" si="1"/>
        <v>6</v>
      </c>
      <c r="H14" s="24">
        <v>4</v>
      </c>
      <c r="I14" s="24">
        <v>2</v>
      </c>
      <c r="J14" s="24">
        <v>4</v>
      </c>
    </row>
    <row r="15" spans="2:10" ht="20.100000000000001" customHeight="1" thickBot="1" x14ac:dyDescent="0.25">
      <c r="B15" s="6" t="s">
        <v>6</v>
      </c>
      <c r="C15" s="12">
        <f t="shared" si="0"/>
        <v>7</v>
      </c>
      <c r="D15" s="24">
        <v>7</v>
      </c>
      <c r="E15" s="24">
        <v>0</v>
      </c>
      <c r="F15" s="24">
        <v>5</v>
      </c>
      <c r="G15" s="12">
        <f t="shared" si="1"/>
        <v>2</v>
      </c>
      <c r="H15" s="24">
        <v>2</v>
      </c>
      <c r="I15" s="24">
        <v>0</v>
      </c>
      <c r="J15" s="24">
        <v>2</v>
      </c>
    </row>
    <row r="16" spans="2:10" ht="20.100000000000001" customHeight="1" thickBot="1" x14ac:dyDescent="0.25">
      <c r="B16" s="6" t="s">
        <v>7</v>
      </c>
      <c r="C16" s="12">
        <f t="shared" si="0"/>
        <v>1</v>
      </c>
      <c r="D16" s="24">
        <v>0</v>
      </c>
      <c r="E16" s="24">
        <v>1</v>
      </c>
      <c r="F16" s="24">
        <v>0</v>
      </c>
      <c r="G16" s="12">
        <f t="shared" si="1"/>
        <v>0</v>
      </c>
      <c r="H16" s="24">
        <v>0</v>
      </c>
      <c r="I16" s="24">
        <v>0</v>
      </c>
      <c r="J16" s="24">
        <v>0</v>
      </c>
    </row>
    <row r="17" spans="2:10" ht="20.100000000000001" customHeight="1" thickBot="1" x14ac:dyDescent="0.25">
      <c r="B17" s="6" t="s">
        <v>8</v>
      </c>
      <c r="C17" s="12">
        <f t="shared" si="0"/>
        <v>1</v>
      </c>
      <c r="D17" s="24">
        <v>0</v>
      </c>
      <c r="E17" s="24">
        <v>1</v>
      </c>
      <c r="F17" s="24">
        <v>0</v>
      </c>
      <c r="G17" s="12">
        <f t="shared" si="1"/>
        <v>6</v>
      </c>
      <c r="H17" s="24">
        <v>6</v>
      </c>
      <c r="I17" s="24">
        <v>0</v>
      </c>
      <c r="J17" s="24">
        <v>4</v>
      </c>
    </row>
    <row r="18" spans="2:10" ht="20.100000000000001" customHeight="1" thickBot="1" x14ac:dyDescent="0.25">
      <c r="B18" s="6" t="s">
        <v>9</v>
      </c>
      <c r="C18" s="12">
        <f t="shared" si="0"/>
        <v>3</v>
      </c>
      <c r="D18" s="24">
        <v>3</v>
      </c>
      <c r="E18" s="24">
        <v>0</v>
      </c>
      <c r="F18" s="24">
        <v>3</v>
      </c>
      <c r="G18" s="12">
        <f t="shared" si="1"/>
        <v>4</v>
      </c>
      <c r="H18" s="24">
        <v>3</v>
      </c>
      <c r="I18" s="24">
        <v>1</v>
      </c>
      <c r="J18" s="24">
        <v>1</v>
      </c>
    </row>
    <row r="19" spans="2:10" ht="20.100000000000001" customHeight="1" thickBot="1" x14ac:dyDescent="0.25">
      <c r="B19" s="6" t="s">
        <v>10</v>
      </c>
      <c r="C19" s="12">
        <f t="shared" si="0"/>
        <v>6</v>
      </c>
      <c r="D19" s="24">
        <v>6</v>
      </c>
      <c r="E19" s="24">
        <v>0</v>
      </c>
      <c r="F19" s="24">
        <v>6</v>
      </c>
      <c r="G19" s="12">
        <f t="shared" si="1"/>
        <v>4</v>
      </c>
      <c r="H19" s="24">
        <v>4</v>
      </c>
      <c r="I19" s="24">
        <v>0</v>
      </c>
      <c r="J19" s="24">
        <v>3</v>
      </c>
    </row>
    <row r="20" spans="2:10" ht="20.100000000000001" customHeight="1" thickBot="1" x14ac:dyDescent="0.25">
      <c r="B20" s="6" t="s">
        <v>11</v>
      </c>
      <c r="C20" s="12">
        <f t="shared" si="0"/>
        <v>12</v>
      </c>
      <c r="D20" s="24">
        <v>10</v>
      </c>
      <c r="E20" s="24">
        <v>2</v>
      </c>
      <c r="F20" s="24">
        <v>7</v>
      </c>
      <c r="G20" s="12">
        <f t="shared" si="1"/>
        <v>11</v>
      </c>
      <c r="H20" s="24">
        <v>10</v>
      </c>
      <c r="I20" s="24">
        <v>1</v>
      </c>
      <c r="J20" s="24">
        <v>10</v>
      </c>
    </row>
    <row r="21" spans="2:10" ht="20.100000000000001" customHeight="1" thickBot="1" x14ac:dyDescent="0.25">
      <c r="B21" s="6" t="s">
        <v>12</v>
      </c>
      <c r="C21" s="12">
        <f t="shared" si="0"/>
        <v>1</v>
      </c>
      <c r="D21" s="24">
        <v>1</v>
      </c>
      <c r="E21" s="24">
        <v>0</v>
      </c>
      <c r="F21" s="24">
        <v>1</v>
      </c>
      <c r="G21" s="12">
        <f t="shared" si="1"/>
        <v>0</v>
      </c>
      <c r="H21" s="24">
        <v>0</v>
      </c>
      <c r="I21" s="24">
        <v>0</v>
      </c>
      <c r="J21" s="24">
        <v>0</v>
      </c>
    </row>
    <row r="22" spans="2:10" ht="20.100000000000001" customHeight="1" thickBot="1" x14ac:dyDescent="0.25">
      <c r="B22" s="6" t="s">
        <v>13</v>
      </c>
      <c r="C22" s="12">
        <f t="shared" si="0"/>
        <v>6</v>
      </c>
      <c r="D22" s="24">
        <v>6</v>
      </c>
      <c r="E22" s="24">
        <v>0</v>
      </c>
      <c r="F22" s="24">
        <v>4</v>
      </c>
      <c r="G22" s="12">
        <f t="shared" si="1"/>
        <v>2</v>
      </c>
      <c r="H22" s="24">
        <v>2</v>
      </c>
      <c r="I22" s="24">
        <v>0</v>
      </c>
      <c r="J22" s="24">
        <v>2</v>
      </c>
    </row>
    <row r="23" spans="2:10" ht="20.100000000000001" customHeight="1" thickBot="1" x14ac:dyDescent="0.25">
      <c r="B23" s="6" t="s">
        <v>14</v>
      </c>
      <c r="C23" s="12">
        <f t="shared" si="0"/>
        <v>1</v>
      </c>
      <c r="D23" s="24">
        <v>1</v>
      </c>
      <c r="E23" s="24">
        <v>0</v>
      </c>
      <c r="F23" s="24">
        <v>1</v>
      </c>
      <c r="G23" s="12">
        <f t="shared" si="1"/>
        <v>3</v>
      </c>
      <c r="H23" s="24">
        <v>2</v>
      </c>
      <c r="I23" s="24">
        <v>1</v>
      </c>
      <c r="J23" s="24">
        <v>2</v>
      </c>
    </row>
    <row r="24" spans="2:10" ht="20.100000000000001" customHeight="1" thickBot="1" x14ac:dyDescent="0.25">
      <c r="B24" s="6" t="s">
        <v>15</v>
      </c>
      <c r="C24" s="12">
        <f t="shared" si="0"/>
        <v>3</v>
      </c>
      <c r="D24" s="24">
        <v>3</v>
      </c>
      <c r="E24" s="24">
        <v>0</v>
      </c>
      <c r="F24" s="24">
        <v>3</v>
      </c>
      <c r="G24" s="12">
        <f t="shared" si="1"/>
        <v>6</v>
      </c>
      <c r="H24" s="24">
        <v>6</v>
      </c>
      <c r="I24" s="24">
        <v>0</v>
      </c>
      <c r="J24" s="24">
        <v>6</v>
      </c>
    </row>
    <row r="25" spans="2:10" ht="20.100000000000001" customHeight="1" thickBot="1" x14ac:dyDescent="0.25">
      <c r="B25" s="6" t="s">
        <v>16</v>
      </c>
      <c r="C25" s="12">
        <f t="shared" si="0"/>
        <v>0</v>
      </c>
      <c r="D25" s="24">
        <v>0</v>
      </c>
      <c r="E25" s="24">
        <v>0</v>
      </c>
      <c r="F25" s="24">
        <v>0</v>
      </c>
      <c r="G25" s="12">
        <f t="shared" si="1"/>
        <v>0</v>
      </c>
      <c r="H25" s="24">
        <v>0</v>
      </c>
      <c r="I25" s="24">
        <v>0</v>
      </c>
      <c r="J25" s="24">
        <v>0</v>
      </c>
    </row>
    <row r="26" spans="2:10" ht="20.100000000000001" customHeight="1" thickBot="1" x14ac:dyDescent="0.25">
      <c r="B26" s="7" t="s">
        <v>17</v>
      </c>
      <c r="C26" s="12">
        <f t="shared" si="0"/>
        <v>4</v>
      </c>
      <c r="D26" s="24">
        <v>4</v>
      </c>
      <c r="E26" s="24">
        <v>0</v>
      </c>
      <c r="F26" s="24">
        <v>4</v>
      </c>
      <c r="G26" s="12">
        <f t="shared" si="1"/>
        <v>5</v>
      </c>
      <c r="H26" s="24">
        <v>5</v>
      </c>
      <c r="I26" s="24">
        <v>0</v>
      </c>
      <c r="J26" s="24">
        <v>4</v>
      </c>
    </row>
    <row r="27" spans="2:10" ht="20.100000000000001" customHeight="1" thickBot="1" x14ac:dyDescent="0.25">
      <c r="B27" s="8" t="s">
        <v>18</v>
      </c>
      <c r="C27" s="12">
        <f t="shared" si="0"/>
        <v>0</v>
      </c>
      <c r="D27" s="24">
        <v>0</v>
      </c>
      <c r="E27" s="24">
        <v>0</v>
      </c>
      <c r="F27" s="24">
        <v>0</v>
      </c>
      <c r="G27" s="12">
        <f t="shared" si="1"/>
        <v>0</v>
      </c>
      <c r="H27" s="24">
        <v>0</v>
      </c>
      <c r="I27" s="24">
        <v>0</v>
      </c>
      <c r="J27" s="24">
        <v>0</v>
      </c>
    </row>
    <row r="28" spans="2:10" ht="20.100000000000001" customHeight="1" thickBot="1" x14ac:dyDescent="0.25">
      <c r="B28" s="9" t="s">
        <v>19</v>
      </c>
      <c r="C28" s="13">
        <f>SUM(C11:C27)</f>
        <v>82</v>
      </c>
      <c r="D28" s="13">
        <f t="shared" ref="D28:J28" si="2">SUM(D11:D27)</f>
        <v>76</v>
      </c>
      <c r="E28" s="13">
        <f t="shared" si="2"/>
        <v>6</v>
      </c>
      <c r="F28" s="13">
        <f t="shared" si="2"/>
        <v>66</v>
      </c>
      <c r="G28" s="13">
        <f t="shared" si="2"/>
        <v>63</v>
      </c>
      <c r="H28" s="13">
        <f t="shared" si="2"/>
        <v>56</v>
      </c>
      <c r="I28" s="13">
        <f t="shared" si="2"/>
        <v>7</v>
      </c>
      <c r="J28" s="13">
        <f t="shared" si="2"/>
        <v>46</v>
      </c>
    </row>
    <row r="29" spans="2:10" x14ac:dyDescent="0.2">
      <c r="C29" s="23"/>
      <c r="D29" s="23"/>
      <c r="E29" s="23"/>
      <c r="F29" s="23"/>
      <c r="G29" s="23"/>
      <c r="H29" s="23"/>
      <c r="I29" s="23"/>
      <c r="J29" s="23"/>
    </row>
    <row r="32" spans="2:10" ht="44.25" customHeight="1" thickBot="1" x14ac:dyDescent="0.25">
      <c r="C32" s="34" t="s">
        <v>122</v>
      </c>
      <c r="D32" s="35"/>
      <c r="E32" s="35"/>
      <c r="F32" s="35"/>
    </row>
    <row r="33" spans="2:6" ht="44.25" customHeight="1" thickBot="1" x14ac:dyDescent="0.25">
      <c r="C33" s="11" t="s">
        <v>72</v>
      </c>
      <c r="D33" s="11" t="s">
        <v>73</v>
      </c>
      <c r="E33" s="11" t="s">
        <v>74</v>
      </c>
      <c r="F33" s="11" t="s">
        <v>75</v>
      </c>
    </row>
    <row r="34" spans="2:6" ht="20.100000000000001" customHeight="1" thickBot="1" x14ac:dyDescent="0.25">
      <c r="B34" s="5" t="s">
        <v>2</v>
      </c>
      <c r="C34" s="15">
        <f>IF(C11=0,"-",IF(G11=0,"-",(G11-C11)/C11))</f>
        <v>-0.44</v>
      </c>
      <c r="D34" s="15">
        <f>IF(D11=0,"-",IF(H11=0,"-",(H11-D11)/D11))</f>
        <v>-0.5</v>
      </c>
      <c r="E34" s="15">
        <f>IF(E11=0,"-",IF(I11=0,"-",(I11-E11)/E11))</f>
        <v>1</v>
      </c>
      <c r="F34" s="15">
        <f>IF(F11=0,"-",IF(J11=0,"-",(J11-F11)/F11))</f>
        <v>-0.61904761904761907</v>
      </c>
    </row>
    <row r="35" spans="2:6" ht="20.100000000000001" customHeight="1" thickBot="1" x14ac:dyDescent="0.25">
      <c r="B35" s="6" t="s">
        <v>3</v>
      </c>
      <c r="C35" s="15" t="str">
        <f t="shared" ref="C35:F50" si="3">IF(C12=0,"-",IF(G12=0,"-",(G12-C12)/C12))</f>
        <v>-</v>
      </c>
      <c r="D35" s="15" t="str">
        <f t="shared" si="3"/>
        <v>-</v>
      </c>
      <c r="E35" s="15" t="str">
        <f t="shared" si="3"/>
        <v>-</v>
      </c>
      <c r="F35" s="15" t="str">
        <f t="shared" si="3"/>
        <v>-</v>
      </c>
    </row>
    <row r="36" spans="2:6" ht="20.100000000000001" customHeight="1" thickBot="1" x14ac:dyDescent="0.25">
      <c r="B36" s="6" t="s">
        <v>4</v>
      </c>
      <c r="C36" s="15" t="str">
        <f t="shared" si="3"/>
        <v>-</v>
      </c>
      <c r="D36" s="15" t="str">
        <f t="shared" si="3"/>
        <v>-</v>
      </c>
      <c r="E36" s="15" t="str">
        <f t="shared" si="3"/>
        <v>-</v>
      </c>
      <c r="F36" s="15" t="str">
        <f t="shared" si="3"/>
        <v>-</v>
      </c>
    </row>
    <row r="37" spans="2:6" ht="20.100000000000001" customHeight="1" thickBot="1" x14ac:dyDescent="0.25">
      <c r="B37" s="6" t="s">
        <v>5</v>
      </c>
      <c r="C37" s="15">
        <f t="shared" si="3"/>
        <v>-0.14285714285714285</v>
      </c>
      <c r="D37" s="15">
        <f t="shared" si="3"/>
        <v>-0.33333333333333331</v>
      </c>
      <c r="E37" s="15">
        <f t="shared" si="3"/>
        <v>1</v>
      </c>
      <c r="F37" s="15">
        <f t="shared" si="3"/>
        <v>-0.33333333333333331</v>
      </c>
    </row>
    <row r="38" spans="2:6" ht="20.100000000000001" customHeight="1" thickBot="1" x14ac:dyDescent="0.25">
      <c r="B38" s="6" t="s">
        <v>6</v>
      </c>
      <c r="C38" s="15">
        <f t="shared" si="3"/>
        <v>-0.7142857142857143</v>
      </c>
      <c r="D38" s="15">
        <f t="shared" si="3"/>
        <v>-0.7142857142857143</v>
      </c>
      <c r="E38" s="15" t="str">
        <f t="shared" si="3"/>
        <v>-</v>
      </c>
      <c r="F38" s="15">
        <f t="shared" si="3"/>
        <v>-0.6</v>
      </c>
    </row>
    <row r="39" spans="2:6" ht="20.100000000000001" customHeight="1" thickBot="1" x14ac:dyDescent="0.25">
      <c r="B39" s="6" t="s">
        <v>7</v>
      </c>
      <c r="C39" s="15" t="str">
        <f t="shared" si="3"/>
        <v>-</v>
      </c>
      <c r="D39" s="15" t="str">
        <f t="shared" si="3"/>
        <v>-</v>
      </c>
      <c r="E39" s="15" t="str">
        <f t="shared" si="3"/>
        <v>-</v>
      </c>
      <c r="F39" s="15" t="str">
        <f t="shared" si="3"/>
        <v>-</v>
      </c>
    </row>
    <row r="40" spans="2:6" ht="20.100000000000001" customHeight="1" thickBot="1" x14ac:dyDescent="0.25">
      <c r="B40" s="6" t="s">
        <v>8</v>
      </c>
      <c r="C40" s="15">
        <f t="shared" si="3"/>
        <v>5</v>
      </c>
      <c r="D40" s="15" t="str">
        <f t="shared" si="3"/>
        <v>-</v>
      </c>
      <c r="E40" s="15" t="str">
        <f t="shared" si="3"/>
        <v>-</v>
      </c>
      <c r="F40" s="15" t="str">
        <f t="shared" si="3"/>
        <v>-</v>
      </c>
    </row>
    <row r="41" spans="2:6" ht="20.100000000000001" customHeight="1" thickBot="1" x14ac:dyDescent="0.25">
      <c r="B41" s="6" t="s">
        <v>9</v>
      </c>
      <c r="C41" s="15">
        <f t="shared" si="3"/>
        <v>0.33333333333333331</v>
      </c>
      <c r="D41" s="15">
        <f t="shared" si="3"/>
        <v>0</v>
      </c>
      <c r="E41" s="15" t="str">
        <f t="shared" si="3"/>
        <v>-</v>
      </c>
      <c r="F41" s="15">
        <f t="shared" si="3"/>
        <v>-0.66666666666666663</v>
      </c>
    </row>
    <row r="42" spans="2:6" ht="20.100000000000001" customHeight="1" thickBot="1" x14ac:dyDescent="0.25">
      <c r="B42" s="6" t="s">
        <v>10</v>
      </c>
      <c r="C42" s="15">
        <f t="shared" si="3"/>
        <v>-0.33333333333333331</v>
      </c>
      <c r="D42" s="15">
        <f t="shared" si="3"/>
        <v>-0.33333333333333331</v>
      </c>
      <c r="E42" s="15" t="str">
        <f t="shared" si="3"/>
        <v>-</v>
      </c>
      <c r="F42" s="15">
        <f t="shared" si="3"/>
        <v>-0.5</v>
      </c>
    </row>
    <row r="43" spans="2:6" ht="20.100000000000001" customHeight="1" thickBot="1" x14ac:dyDescent="0.25">
      <c r="B43" s="6" t="s">
        <v>11</v>
      </c>
      <c r="C43" s="15">
        <f t="shared" si="3"/>
        <v>-8.3333333333333329E-2</v>
      </c>
      <c r="D43" s="15">
        <f t="shared" si="3"/>
        <v>0</v>
      </c>
      <c r="E43" s="15">
        <f t="shared" si="3"/>
        <v>-0.5</v>
      </c>
      <c r="F43" s="15">
        <f t="shared" si="3"/>
        <v>0.42857142857142855</v>
      </c>
    </row>
    <row r="44" spans="2:6" ht="20.100000000000001" customHeight="1" thickBot="1" x14ac:dyDescent="0.25">
      <c r="B44" s="6" t="s">
        <v>12</v>
      </c>
      <c r="C44" s="15" t="str">
        <f t="shared" si="3"/>
        <v>-</v>
      </c>
      <c r="D44" s="15" t="str">
        <f t="shared" si="3"/>
        <v>-</v>
      </c>
      <c r="E44" s="15" t="str">
        <f t="shared" si="3"/>
        <v>-</v>
      </c>
      <c r="F44" s="15" t="str">
        <f t="shared" si="3"/>
        <v>-</v>
      </c>
    </row>
    <row r="45" spans="2:6" ht="20.100000000000001" customHeight="1" thickBot="1" x14ac:dyDescent="0.25">
      <c r="B45" s="6" t="s">
        <v>13</v>
      </c>
      <c r="C45" s="15">
        <f t="shared" si="3"/>
        <v>-0.66666666666666663</v>
      </c>
      <c r="D45" s="15">
        <f t="shared" si="3"/>
        <v>-0.66666666666666663</v>
      </c>
      <c r="E45" s="15" t="str">
        <f t="shared" si="3"/>
        <v>-</v>
      </c>
      <c r="F45" s="15">
        <f t="shared" si="3"/>
        <v>-0.5</v>
      </c>
    </row>
    <row r="46" spans="2:6" ht="20.100000000000001" customHeight="1" thickBot="1" x14ac:dyDescent="0.25">
      <c r="B46" s="6" t="s">
        <v>14</v>
      </c>
      <c r="C46" s="15">
        <f t="shared" si="3"/>
        <v>2</v>
      </c>
      <c r="D46" s="15">
        <f t="shared" si="3"/>
        <v>1</v>
      </c>
      <c r="E46" s="15" t="str">
        <f t="shared" si="3"/>
        <v>-</v>
      </c>
      <c r="F46" s="15">
        <f t="shared" si="3"/>
        <v>1</v>
      </c>
    </row>
    <row r="47" spans="2:6" ht="20.100000000000001" customHeight="1" thickBot="1" x14ac:dyDescent="0.25">
      <c r="B47" s="6" t="s">
        <v>15</v>
      </c>
      <c r="C47" s="15">
        <f t="shared" si="3"/>
        <v>1</v>
      </c>
      <c r="D47" s="15">
        <f t="shared" si="3"/>
        <v>1</v>
      </c>
      <c r="E47" s="15" t="str">
        <f t="shared" si="3"/>
        <v>-</v>
      </c>
      <c r="F47" s="15">
        <f t="shared" si="3"/>
        <v>1</v>
      </c>
    </row>
    <row r="48" spans="2:6" ht="20.100000000000001" customHeight="1" thickBot="1" x14ac:dyDescent="0.25">
      <c r="B48" s="6" t="s">
        <v>16</v>
      </c>
      <c r="C48" s="15" t="str">
        <f t="shared" si="3"/>
        <v>-</v>
      </c>
      <c r="D48" s="15" t="str">
        <f t="shared" si="3"/>
        <v>-</v>
      </c>
      <c r="E48" s="15" t="str">
        <f t="shared" si="3"/>
        <v>-</v>
      </c>
      <c r="F48" s="15" t="str">
        <f t="shared" si="3"/>
        <v>-</v>
      </c>
    </row>
    <row r="49" spans="2:6" ht="20.100000000000001" customHeight="1" thickBot="1" x14ac:dyDescent="0.25">
      <c r="B49" s="7" t="s">
        <v>17</v>
      </c>
      <c r="C49" s="15">
        <f t="shared" si="3"/>
        <v>0.25</v>
      </c>
      <c r="D49" s="15">
        <f t="shared" si="3"/>
        <v>0.25</v>
      </c>
      <c r="E49" s="15" t="str">
        <f t="shared" si="3"/>
        <v>-</v>
      </c>
      <c r="F49" s="15">
        <f t="shared" si="3"/>
        <v>0</v>
      </c>
    </row>
    <row r="50" spans="2:6" ht="20.100000000000001" customHeight="1" thickBot="1" x14ac:dyDescent="0.25">
      <c r="B50" s="8" t="s">
        <v>18</v>
      </c>
      <c r="C50" s="15" t="str">
        <f t="shared" si="3"/>
        <v>-</v>
      </c>
      <c r="D50" s="15" t="str">
        <f t="shared" si="3"/>
        <v>-</v>
      </c>
      <c r="E50" s="15" t="str">
        <f t="shared" si="3"/>
        <v>-</v>
      </c>
      <c r="F50" s="15" t="str">
        <f t="shared" si="3"/>
        <v>-</v>
      </c>
    </row>
    <row r="51" spans="2:6" ht="20.100000000000001" customHeight="1" thickBot="1" x14ac:dyDescent="0.25">
      <c r="B51" s="9" t="s">
        <v>19</v>
      </c>
      <c r="C51" s="16">
        <f t="shared" ref="C51:F51" si="4">IF(C28=0,"-",IF(G28=0,"-",(G28-C28)/C28))</f>
        <v>-0.23170731707317074</v>
      </c>
      <c r="D51" s="16">
        <f t="shared" si="4"/>
        <v>-0.26315789473684209</v>
      </c>
      <c r="E51" s="16">
        <f t="shared" si="4"/>
        <v>0.16666666666666666</v>
      </c>
      <c r="F51" s="16">
        <f t="shared" si="4"/>
        <v>-0.30303030303030304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34" t="s">
        <v>119</v>
      </c>
      <c r="D13" s="35"/>
      <c r="E13" s="35"/>
      <c r="F13" s="35"/>
      <c r="G13" s="35"/>
      <c r="H13" s="35"/>
      <c r="I13" s="35" t="s">
        <v>120</v>
      </c>
      <c r="J13" s="35"/>
      <c r="K13" s="35"/>
      <c r="L13" s="35"/>
      <c r="M13" s="35"/>
      <c r="N13" s="35"/>
      <c r="O13" s="35" t="s">
        <v>122</v>
      </c>
      <c r="P13" s="35"/>
      <c r="Q13" s="35"/>
      <c r="R13" s="35"/>
      <c r="S13" s="35"/>
      <c r="T13" s="35"/>
    </row>
    <row r="14" spans="2:20" ht="44.25" customHeight="1" thickBot="1" x14ac:dyDescent="0.25">
      <c r="C14" s="36" t="s">
        <v>80</v>
      </c>
      <c r="D14" s="47" t="s">
        <v>76</v>
      </c>
      <c r="E14" s="49"/>
      <c r="F14" s="36" t="s">
        <v>77</v>
      </c>
      <c r="G14" s="36" t="s">
        <v>78</v>
      </c>
      <c r="H14" s="36" t="s">
        <v>79</v>
      </c>
      <c r="I14" s="40" t="s">
        <v>80</v>
      </c>
      <c r="J14" s="47" t="s">
        <v>76</v>
      </c>
      <c r="K14" s="49"/>
      <c r="L14" s="36" t="s">
        <v>77</v>
      </c>
      <c r="M14" s="36" t="s">
        <v>78</v>
      </c>
      <c r="N14" s="36" t="s">
        <v>79</v>
      </c>
      <c r="O14" s="40" t="s">
        <v>80</v>
      </c>
      <c r="P14" s="47" t="s">
        <v>76</v>
      </c>
      <c r="Q14" s="49"/>
      <c r="R14" s="36" t="s">
        <v>77</v>
      </c>
      <c r="S14" s="36" t="s">
        <v>78</v>
      </c>
      <c r="T14" s="36" t="s">
        <v>79</v>
      </c>
    </row>
    <row r="15" spans="2:20" ht="44.25" customHeight="1" thickBot="1" x14ac:dyDescent="0.25">
      <c r="C15" s="50"/>
      <c r="D15" s="11" t="s">
        <v>81</v>
      </c>
      <c r="E15" s="11" t="s">
        <v>82</v>
      </c>
      <c r="F15" s="50"/>
      <c r="G15" s="50"/>
      <c r="H15" s="50"/>
      <c r="I15" s="60"/>
      <c r="J15" s="11" t="s">
        <v>81</v>
      </c>
      <c r="K15" s="11" t="s">
        <v>82</v>
      </c>
      <c r="L15" s="50"/>
      <c r="M15" s="50"/>
      <c r="N15" s="50"/>
      <c r="O15" s="60"/>
      <c r="P15" s="11" t="s">
        <v>81</v>
      </c>
      <c r="Q15" s="11" t="s">
        <v>82</v>
      </c>
      <c r="R15" s="50"/>
      <c r="S15" s="50"/>
      <c r="T15" s="50"/>
    </row>
    <row r="16" spans="2:20" ht="20.100000000000001" customHeight="1" thickBot="1" x14ac:dyDescent="0.25">
      <c r="B16" s="5" t="s">
        <v>2</v>
      </c>
      <c r="C16" s="12">
        <v>629</v>
      </c>
      <c r="D16" s="12">
        <v>229</v>
      </c>
      <c r="E16" s="12">
        <v>129</v>
      </c>
      <c r="F16" s="12">
        <v>271</v>
      </c>
      <c r="G16" s="12">
        <v>629</v>
      </c>
      <c r="H16" s="12">
        <v>0</v>
      </c>
      <c r="I16" s="12">
        <v>647</v>
      </c>
      <c r="J16" s="12">
        <v>249</v>
      </c>
      <c r="K16" s="12">
        <v>116</v>
      </c>
      <c r="L16" s="12">
        <v>282</v>
      </c>
      <c r="M16" s="12">
        <v>645</v>
      </c>
      <c r="N16" s="12">
        <v>2</v>
      </c>
      <c r="O16" s="15">
        <f t="shared" ref="O16:T31" si="0">IF(C16=0,"-",(I16-C16)/C16)</f>
        <v>2.8616852146263912E-2</v>
      </c>
      <c r="P16" s="15">
        <f t="shared" si="0"/>
        <v>8.7336244541484712E-2</v>
      </c>
      <c r="Q16" s="15">
        <f t="shared" si="0"/>
        <v>-0.10077519379844961</v>
      </c>
      <c r="R16" s="15">
        <f t="shared" si="0"/>
        <v>4.0590405904059039E-2</v>
      </c>
      <c r="S16" s="15">
        <f t="shared" si="0"/>
        <v>2.5437201907790145E-2</v>
      </c>
      <c r="T16" s="15" t="str">
        <f t="shared" si="0"/>
        <v>-</v>
      </c>
    </row>
    <row r="17" spans="2:20" ht="20.100000000000001" customHeight="1" thickBot="1" x14ac:dyDescent="0.25">
      <c r="B17" s="6" t="s">
        <v>3</v>
      </c>
      <c r="C17" s="12">
        <v>184</v>
      </c>
      <c r="D17" s="12">
        <v>35</v>
      </c>
      <c r="E17" s="12">
        <v>12</v>
      </c>
      <c r="F17" s="12">
        <v>137</v>
      </c>
      <c r="G17" s="12">
        <v>184</v>
      </c>
      <c r="H17" s="12">
        <v>0</v>
      </c>
      <c r="I17" s="12">
        <v>192</v>
      </c>
      <c r="J17" s="12">
        <v>66</v>
      </c>
      <c r="K17" s="12">
        <v>21</v>
      </c>
      <c r="L17" s="12">
        <v>105</v>
      </c>
      <c r="M17" s="12">
        <v>192</v>
      </c>
      <c r="N17" s="12">
        <v>0</v>
      </c>
      <c r="O17" s="15">
        <f t="shared" si="0"/>
        <v>4.3478260869565216E-2</v>
      </c>
      <c r="P17" s="15">
        <f t="shared" si="0"/>
        <v>0.88571428571428568</v>
      </c>
      <c r="Q17" s="15">
        <f t="shared" si="0"/>
        <v>0.75</v>
      </c>
      <c r="R17" s="15">
        <f t="shared" si="0"/>
        <v>-0.23357664233576642</v>
      </c>
      <c r="S17" s="15">
        <f t="shared" si="0"/>
        <v>4.3478260869565216E-2</v>
      </c>
      <c r="T17" s="15" t="str">
        <f t="shared" si="0"/>
        <v>-</v>
      </c>
    </row>
    <row r="18" spans="2:20" ht="20.100000000000001" customHeight="1" thickBot="1" x14ac:dyDescent="0.25">
      <c r="B18" s="6" t="s">
        <v>4</v>
      </c>
      <c r="C18" s="12">
        <v>72</v>
      </c>
      <c r="D18" s="12">
        <v>38</v>
      </c>
      <c r="E18" s="12">
        <v>8</v>
      </c>
      <c r="F18" s="12">
        <v>26</v>
      </c>
      <c r="G18" s="12">
        <v>72</v>
      </c>
      <c r="H18" s="12">
        <v>0</v>
      </c>
      <c r="I18" s="12">
        <v>88</v>
      </c>
      <c r="J18" s="12">
        <v>36</v>
      </c>
      <c r="K18" s="12">
        <v>4</v>
      </c>
      <c r="L18" s="12">
        <v>48</v>
      </c>
      <c r="M18" s="12">
        <v>87</v>
      </c>
      <c r="N18" s="12">
        <v>1</v>
      </c>
      <c r="O18" s="15">
        <f t="shared" si="0"/>
        <v>0.22222222222222221</v>
      </c>
      <c r="P18" s="15">
        <f t="shared" si="0"/>
        <v>-5.2631578947368418E-2</v>
      </c>
      <c r="Q18" s="15">
        <f t="shared" si="0"/>
        <v>-0.5</v>
      </c>
      <c r="R18" s="15">
        <f t="shared" si="0"/>
        <v>0.84615384615384615</v>
      </c>
      <c r="S18" s="15">
        <f t="shared" si="0"/>
        <v>0.20833333333333334</v>
      </c>
      <c r="T18" s="15" t="str">
        <f t="shared" si="0"/>
        <v>-</v>
      </c>
    </row>
    <row r="19" spans="2:20" ht="20.100000000000001" customHeight="1" thickBot="1" x14ac:dyDescent="0.25">
      <c r="B19" s="6" t="s">
        <v>5</v>
      </c>
      <c r="C19" s="12">
        <v>401</v>
      </c>
      <c r="D19" s="12">
        <v>126</v>
      </c>
      <c r="E19" s="12">
        <v>8</v>
      </c>
      <c r="F19" s="12">
        <v>267</v>
      </c>
      <c r="G19" s="12">
        <v>401</v>
      </c>
      <c r="H19" s="12">
        <v>0</v>
      </c>
      <c r="I19" s="12">
        <v>430</v>
      </c>
      <c r="J19" s="12">
        <v>120</v>
      </c>
      <c r="K19" s="12">
        <v>19</v>
      </c>
      <c r="L19" s="12">
        <v>291</v>
      </c>
      <c r="M19" s="12">
        <v>430</v>
      </c>
      <c r="N19" s="12">
        <v>0</v>
      </c>
      <c r="O19" s="15">
        <f t="shared" si="0"/>
        <v>7.2319201995012475E-2</v>
      </c>
      <c r="P19" s="15">
        <f t="shared" si="0"/>
        <v>-4.7619047619047616E-2</v>
      </c>
      <c r="Q19" s="15">
        <f t="shared" si="0"/>
        <v>1.375</v>
      </c>
      <c r="R19" s="15">
        <f t="shared" si="0"/>
        <v>8.98876404494382E-2</v>
      </c>
      <c r="S19" s="15">
        <f t="shared" si="0"/>
        <v>7.2319201995012475E-2</v>
      </c>
      <c r="T19" s="15" t="str">
        <f t="shared" si="0"/>
        <v>-</v>
      </c>
    </row>
    <row r="20" spans="2:20" ht="20.100000000000001" customHeight="1" thickBot="1" x14ac:dyDescent="0.25">
      <c r="B20" s="6" t="s">
        <v>6</v>
      </c>
      <c r="C20" s="12">
        <v>241</v>
      </c>
      <c r="D20" s="12">
        <v>93</v>
      </c>
      <c r="E20" s="12">
        <v>47</v>
      </c>
      <c r="F20" s="12">
        <v>101</v>
      </c>
      <c r="G20" s="12">
        <v>237</v>
      </c>
      <c r="H20" s="12">
        <v>4</v>
      </c>
      <c r="I20" s="12">
        <v>274</v>
      </c>
      <c r="J20" s="12">
        <v>107</v>
      </c>
      <c r="K20" s="12">
        <v>68</v>
      </c>
      <c r="L20" s="12">
        <v>99</v>
      </c>
      <c r="M20" s="12">
        <v>274</v>
      </c>
      <c r="N20" s="12">
        <v>0</v>
      </c>
      <c r="O20" s="15">
        <f t="shared" si="0"/>
        <v>0.13692946058091288</v>
      </c>
      <c r="P20" s="15">
        <f t="shared" si="0"/>
        <v>0.15053763440860216</v>
      </c>
      <c r="Q20" s="15">
        <f t="shared" si="0"/>
        <v>0.44680851063829785</v>
      </c>
      <c r="R20" s="15">
        <f t="shared" si="0"/>
        <v>-1.9801980198019802E-2</v>
      </c>
      <c r="S20" s="15">
        <f t="shared" si="0"/>
        <v>0.15611814345991562</v>
      </c>
      <c r="T20" s="15">
        <f t="shared" si="0"/>
        <v>-1</v>
      </c>
    </row>
    <row r="21" spans="2:20" ht="20.100000000000001" customHeight="1" thickBot="1" x14ac:dyDescent="0.25">
      <c r="B21" s="6" t="s">
        <v>7</v>
      </c>
      <c r="C21" s="12">
        <v>34</v>
      </c>
      <c r="D21" s="12">
        <v>25</v>
      </c>
      <c r="E21" s="12">
        <v>0</v>
      </c>
      <c r="F21" s="12">
        <v>9</v>
      </c>
      <c r="G21" s="12">
        <v>34</v>
      </c>
      <c r="H21" s="12">
        <v>0</v>
      </c>
      <c r="I21" s="12">
        <v>55</v>
      </c>
      <c r="J21" s="12">
        <v>25</v>
      </c>
      <c r="K21" s="12">
        <v>11</v>
      </c>
      <c r="L21" s="12">
        <v>19</v>
      </c>
      <c r="M21" s="12">
        <v>55</v>
      </c>
      <c r="N21" s="12">
        <v>0</v>
      </c>
      <c r="O21" s="15">
        <f t="shared" si="0"/>
        <v>0.61764705882352944</v>
      </c>
      <c r="P21" s="15">
        <f t="shared" si="0"/>
        <v>0</v>
      </c>
      <c r="Q21" s="15" t="str">
        <f t="shared" si="0"/>
        <v>-</v>
      </c>
      <c r="R21" s="15">
        <f t="shared" si="0"/>
        <v>1.1111111111111112</v>
      </c>
      <c r="S21" s="15">
        <f t="shared" si="0"/>
        <v>0.61764705882352944</v>
      </c>
      <c r="T21" s="15" t="str">
        <f t="shared" si="0"/>
        <v>-</v>
      </c>
    </row>
    <row r="22" spans="2:20" ht="20.100000000000001" customHeight="1" thickBot="1" x14ac:dyDescent="0.25">
      <c r="B22" s="6" t="s">
        <v>8</v>
      </c>
      <c r="C22" s="12">
        <v>187</v>
      </c>
      <c r="D22" s="12">
        <v>82</v>
      </c>
      <c r="E22" s="12">
        <v>22</v>
      </c>
      <c r="F22" s="12">
        <v>83</v>
      </c>
      <c r="G22" s="12">
        <v>184</v>
      </c>
      <c r="H22" s="12">
        <v>3</v>
      </c>
      <c r="I22" s="12">
        <v>187</v>
      </c>
      <c r="J22" s="12">
        <v>81</v>
      </c>
      <c r="K22" s="12">
        <v>48</v>
      </c>
      <c r="L22" s="12">
        <v>58</v>
      </c>
      <c r="M22" s="12">
        <v>188</v>
      </c>
      <c r="N22" s="12">
        <v>1</v>
      </c>
      <c r="O22" s="15">
        <f t="shared" si="0"/>
        <v>0</v>
      </c>
      <c r="P22" s="15">
        <f t="shared" si="0"/>
        <v>-1.2195121951219513E-2</v>
      </c>
      <c r="Q22" s="15">
        <f t="shared" si="0"/>
        <v>1.1818181818181819</v>
      </c>
      <c r="R22" s="15">
        <f t="shared" si="0"/>
        <v>-0.30120481927710846</v>
      </c>
      <c r="S22" s="15">
        <f t="shared" si="0"/>
        <v>2.1739130434782608E-2</v>
      </c>
      <c r="T22" s="15">
        <f t="shared" si="0"/>
        <v>-0.66666666666666663</v>
      </c>
    </row>
    <row r="23" spans="2:20" ht="20.100000000000001" customHeight="1" thickBot="1" x14ac:dyDescent="0.25">
      <c r="B23" s="6" t="s">
        <v>9</v>
      </c>
      <c r="C23" s="12">
        <v>95</v>
      </c>
      <c r="D23" s="12">
        <v>66</v>
      </c>
      <c r="E23" s="12">
        <v>3</v>
      </c>
      <c r="F23" s="12">
        <v>26</v>
      </c>
      <c r="G23" s="12">
        <v>95</v>
      </c>
      <c r="H23" s="12">
        <v>0</v>
      </c>
      <c r="I23" s="12">
        <v>134</v>
      </c>
      <c r="J23" s="12">
        <v>86</v>
      </c>
      <c r="K23" s="12">
        <v>8</v>
      </c>
      <c r="L23" s="12">
        <v>40</v>
      </c>
      <c r="M23" s="12">
        <v>134</v>
      </c>
      <c r="N23" s="12">
        <v>0</v>
      </c>
      <c r="O23" s="15">
        <f t="shared" si="0"/>
        <v>0.41052631578947368</v>
      </c>
      <c r="P23" s="15">
        <f t="shared" si="0"/>
        <v>0.30303030303030304</v>
      </c>
      <c r="Q23" s="15">
        <f t="shared" si="0"/>
        <v>1.6666666666666667</v>
      </c>
      <c r="R23" s="15">
        <f t="shared" si="0"/>
        <v>0.53846153846153844</v>
      </c>
      <c r="S23" s="15">
        <f t="shared" si="0"/>
        <v>0.41052631578947368</v>
      </c>
      <c r="T23" s="15" t="str">
        <f t="shared" si="0"/>
        <v>-</v>
      </c>
    </row>
    <row r="24" spans="2:20" ht="20.100000000000001" customHeight="1" thickBot="1" x14ac:dyDescent="0.25">
      <c r="B24" s="6" t="s">
        <v>10</v>
      </c>
      <c r="C24" s="12">
        <v>354</v>
      </c>
      <c r="D24" s="12">
        <v>233</v>
      </c>
      <c r="E24" s="12">
        <v>23</v>
      </c>
      <c r="F24" s="12">
        <v>98</v>
      </c>
      <c r="G24" s="12">
        <v>354</v>
      </c>
      <c r="H24" s="12">
        <v>0</v>
      </c>
      <c r="I24" s="12">
        <v>402</v>
      </c>
      <c r="J24" s="12">
        <v>256</v>
      </c>
      <c r="K24" s="12">
        <v>21</v>
      </c>
      <c r="L24" s="12">
        <v>125</v>
      </c>
      <c r="M24" s="12">
        <v>392</v>
      </c>
      <c r="N24" s="12">
        <v>10</v>
      </c>
      <c r="O24" s="15">
        <f t="shared" si="0"/>
        <v>0.13559322033898305</v>
      </c>
      <c r="P24" s="15">
        <f t="shared" si="0"/>
        <v>9.8712446351931327E-2</v>
      </c>
      <c r="Q24" s="15">
        <f t="shared" si="0"/>
        <v>-8.6956521739130432E-2</v>
      </c>
      <c r="R24" s="15">
        <f t="shared" si="0"/>
        <v>0.27551020408163263</v>
      </c>
      <c r="S24" s="15">
        <f t="shared" si="0"/>
        <v>0.10734463276836158</v>
      </c>
      <c r="T24" s="15" t="str">
        <f t="shared" si="0"/>
        <v>-</v>
      </c>
    </row>
    <row r="25" spans="2:20" ht="20.100000000000001" customHeight="1" thickBot="1" x14ac:dyDescent="0.25">
      <c r="B25" s="6" t="s">
        <v>11</v>
      </c>
      <c r="C25" s="12">
        <v>371</v>
      </c>
      <c r="D25" s="12">
        <v>147</v>
      </c>
      <c r="E25" s="12">
        <v>82</v>
      </c>
      <c r="F25" s="12">
        <v>142</v>
      </c>
      <c r="G25" s="12">
        <v>371</v>
      </c>
      <c r="H25" s="12">
        <v>0</v>
      </c>
      <c r="I25" s="12">
        <v>447</v>
      </c>
      <c r="J25" s="12">
        <v>174</v>
      </c>
      <c r="K25" s="12">
        <v>97</v>
      </c>
      <c r="L25" s="12">
        <v>176</v>
      </c>
      <c r="M25" s="12">
        <v>447</v>
      </c>
      <c r="N25" s="12">
        <v>0</v>
      </c>
      <c r="O25" s="15">
        <f t="shared" si="0"/>
        <v>0.20485175202156333</v>
      </c>
      <c r="P25" s="15">
        <f t="shared" si="0"/>
        <v>0.18367346938775511</v>
      </c>
      <c r="Q25" s="15">
        <f t="shared" si="0"/>
        <v>0.18292682926829268</v>
      </c>
      <c r="R25" s="15">
        <f t="shared" si="0"/>
        <v>0.23943661971830985</v>
      </c>
      <c r="S25" s="15">
        <f t="shared" si="0"/>
        <v>0.20485175202156333</v>
      </c>
      <c r="T25" s="15" t="str">
        <f t="shared" si="0"/>
        <v>-</v>
      </c>
    </row>
    <row r="26" spans="2:20" ht="20.100000000000001" customHeight="1" thickBot="1" x14ac:dyDescent="0.25">
      <c r="B26" s="6" t="s">
        <v>12</v>
      </c>
      <c r="C26" s="12">
        <v>57</v>
      </c>
      <c r="D26" s="12">
        <v>35</v>
      </c>
      <c r="E26" s="12">
        <v>7</v>
      </c>
      <c r="F26" s="12">
        <v>15</v>
      </c>
      <c r="G26" s="12">
        <v>56</v>
      </c>
      <c r="H26" s="12">
        <v>0</v>
      </c>
      <c r="I26" s="12">
        <v>69</v>
      </c>
      <c r="J26" s="12">
        <v>45</v>
      </c>
      <c r="K26" s="12">
        <v>11</v>
      </c>
      <c r="L26" s="12">
        <v>13</v>
      </c>
      <c r="M26" s="12">
        <v>69</v>
      </c>
      <c r="N26" s="12">
        <v>0</v>
      </c>
      <c r="O26" s="15">
        <f t="shared" si="0"/>
        <v>0.21052631578947367</v>
      </c>
      <c r="P26" s="15">
        <f t="shared" si="0"/>
        <v>0.2857142857142857</v>
      </c>
      <c r="Q26" s="15">
        <f t="shared" si="0"/>
        <v>0.5714285714285714</v>
      </c>
      <c r="R26" s="15">
        <f t="shared" si="0"/>
        <v>-0.13333333333333333</v>
      </c>
      <c r="S26" s="15">
        <f t="shared" si="0"/>
        <v>0.23214285714285715</v>
      </c>
      <c r="T26" s="15" t="str">
        <f t="shared" si="0"/>
        <v>-</v>
      </c>
    </row>
    <row r="27" spans="2:20" ht="20.100000000000001" customHeight="1" thickBot="1" x14ac:dyDescent="0.25">
      <c r="B27" s="6" t="s">
        <v>13</v>
      </c>
      <c r="C27" s="12">
        <v>183</v>
      </c>
      <c r="D27" s="12">
        <v>90</v>
      </c>
      <c r="E27" s="12">
        <v>22</v>
      </c>
      <c r="F27" s="12">
        <v>71</v>
      </c>
      <c r="G27" s="12">
        <v>183</v>
      </c>
      <c r="H27" s="12">
        <v>0</v>
      </c>
      <c r="I27" s="12">
        <v>241</v>
      </c>
      <c r="J27" s="12">
        <v>132</v>
      </c>
      <c r="K27" s="12">
        <v>18</v>
      </c>
      <c r="L27" s="12">
        <v>91</v>
      </c>
      <c r="M27" s="12">
        <v>240</v>
      </c>
      <c r="N27" s="12">
        <v>1</v>
      </c>
      <c r="O27" s="15">
        <f t="shared" si="0"/>
        <v>0.31693989071038253</v>
      </c>
      <c r="P27" s="15">
        <f t="shared" si="0"/>
        <v>0.46666666666666667</v>
      </c>
      <c r="Q27" s="15">
        <f t="shared" si="0"/>
        <v>-0.18181818181818182</v>
      </c>
      <c r="R27" s="15">
        <f t="shared" si="0"/>
        <v>0.28169014084507044</v>
      </c>
      <c r="S27" s="15">
        <f t="shared" si="0"/>
        <v>0.31147540983606559</v>
      </c>
      <c r="T27" s="15" t="str">
        <f t="shared" si="0"/>
        <v>-</v>
      </c>
    </row>
    <row r="28" spans="2:20" ht="20.100000000000001" customHeight="1" thickBot="1" x14ac:dyDescent="0.25">
      <c r="B28" s="6" t="s">
        <v>14</v>
      </c>
      <c r="C28" s="12">
        <v>318</v>
      </c>
      <c r="D28" s="12">
        <v>162</v>
      </c>
      <c r="E28" s="12">
        <v>30</v>
      </c>
      <c r="F28" s="12">
        <v>126</v>
      </c>
      <c r="G28" s="12">
        <v>318</v>
      </c>
      <c r="H28" s="12">
        <v>0</v>
      </c>
      <c r="I28" s="12">
        <v>317</v>
      </c>
      <c r="J28" s="12">
        <v>136</v>
      </c>
      <c r="K28" s="12">
        <v>32</v>
      </c>
      <c r="L28" s="12">
        <v>149</v>
      </c>
      <c r="M28" s="12">
        <v>316</v>
      </c>
      <c r="N28" s="12">
        <v>0</v>
      </c>
      <c r="O28" s="15">
        <f t="shared" si="0"/>
        <v>-3.1446540880503146E-3</v>
      </c>
      <c r="P28" s="15">
        <f t="shared" si="0"/>
        <v>-0.16049382716049382</v>
      </c>
      <c r="Q28" s="15">
        <f t="shared" si="0"/>
        <v>6.6666666666666666E-2</v>
      </c>
      <c r="R28" s="15">
        <f t="shared" si="0"/>
        <v>0.18253968253968253</v>
      </c>
      <c r="S28" s="15">
        <f t="shared" si="0"/>
        <v>-6.2893081761006293E-3</v>
      </c>
      <c r="T28" s="15" t="str">
        <f t="shared" si="0"/>
        <v>-</v>
      </c>
    </row>
    <row r="29" spans="2:20" ht="20.100000000000001" customHeight="1" thickBot="1" x14ac:dyDescent="0.25">
      <c r="B29" s="6" t="s">
        <v>15</v>
      </c>
      <c r="C29" s="12">
        <v>186</v>
      </c>
      <c r="D29" s="12">
        <v>99</v>
      </c>
      <c r="E29" s="12">
        <v>12</v>
      </c>
      <c r="F29" s="12">
        <v>75</v>
      </c>
      <c r="G29" s="12">
        <v>184</v>
      </c>
      <c r="H29" s="12">
        <v>2</v>
      </c>
      <c r="I29" s="12">
        <v>151</v>
      </c>
      <c r="J29" s="12">
        <v>77</v>
      </c>
      <c r="K29" s="12">
        <v>29</v>
      </c>
      <c r="L29" s="12">
        <v>45</v>
      </c>
      <c r="M29" s="12">
        <v>150</v>
      </c>
      <c r="N29" s="12">
        <v>1</v>
      </c>
      <c r="O29" s="15">
        <f t="shared" si="0"/>
        <v>-0.18817204301075269</v>
      </c>
      <c r="P29" s="15">
        <f t="shared" si="0"/>
        <v>-0.22222222222222221</v>
      </c>
      <c r="Q29" s="15">
        <f t="shared" si="0"/>
        <v>1.4166666666666667</v>
      </c>
      <c r="R29" s="15">
        <f t="shared" si="0"/>
        <v>-0.4</v>
      </c>
      <c r="S29" s="15">
        <f t="shared" si="0"/>
        <v>-0.18478260869565216</v>
      </c>
      <c r="T29" s="15">
        <f t="shared" si="0"/>
        <v>-0.5</v>
      </c>
    </row>
    <row r="30" spans="2:20" ht="20.100000000000001" customHeight="1" thickBot="1" x14ac:dyDescent="0.25">
      <c r="B30" s="6" t="s">
        <v>16</v>
      </c>
      <c r="C30" s="12">
        <v>60</v>
      </c>
      <c r="D30" s="12">
        <v>22</v>
      </c>
      <c r="E30" s="12">
        <v>20</v>
      </c>
      <c r="F30" s="12">
        <v>18</v>
      </c>
      <c r="G30" s="12">
        <v>60</v>
      </c>
      <c r="H30" s="12">
        <v>0</v>
      </c>
      <c r="I30" s="12">
        <v>52</v>
      </c>
      <c r="J30" s="12">
        <v>38</v>
      </c>
      <c r="K30" s="12">
        <v>0</v>
      </c>
      <c r="L30" s="12">
        <v>14</v>
      </c>
      <c r="M30" s="12">
        <v>52</v>
      </c>
      <c r="N30" s="12">
        <v>0</v>
      </c>
      <c r="O30" s="15">
        <f t="shared" si="0"/>
        <v>-0.13333333333333333</v>
      </c>
      <c r="P30" s="15">
        <f t="shared" si="0"/>
        <v>0.72727272727272729</v>
      </c>
      <c r="Q30" s="15">
        <f t="shared" si="0"/>
        <v>-1</v>
      </c>
      <c r="R30" s="15">
        <f t="shared" si="0"/>
        <v>-0.22222222222222221</v>
      </c>
      <c r="S30" s="15">
        <f t="shared" si="0"/>
        <v>-0.13333333333333333</v>
      </c>
      <c r="T30" s="15" t="str">
        <f t="shared" si="0"/>
        <v>-</v>
      </c>
    </row>
    <row r="31" spans="2:20" ht="20.100000000000001" customHeight="1" thickBot="1" x14ac:dyDescent="0.25">
      <c r="B31" s="7" t="s">
        <v>17</v>
      </c>
      <c r="C31" s="12">
        <v>209</v>
      </c>
      <c r="D31" s="12">
        <v>93</v>
      </c>
      <c r="E31" s="12">
        <v>4</v>
      </c>
      <c r="F31" s="12">
        <v>112</v>
      </c>
      <c r="G31" s="12">
        <v>207</v>
      </c>
      <c r="H31" s="12">
        <v>2</v>
      </c>
      <c r="I31" s="12">
        <v>282</v>
      </c>
      <c r="J31" s="12">
        <v>112</v>
      </c>
      <c r="K31" s="12">
        <v>13</v>
      </c>
      <c r="L31" s="12">
        <v>157</v>
      </c>
      <c r="M31" s="12">
        <v>282</v>
      </c>
      <c r="N31" s="12">
        <v>0</v>
      </c>
      <c r="O31" s="15">
        <f t="shared" si="0"/>
        <v>0.34928229665071769</v>
      </c>
      <c r="P31" s="15">
        <f t="shared" si="0"/>
        <v>0.20430107526881722</v>
      </c>
      <c r="Q31" s="15">
        <f t="shared" si="0"/>
        <v>2.25</v>
      </c>
      <c r="R31" s="15">
        <f t="shared" si="0"/>
        <v>0.4017857142857143</v>
      </c>
      <c r="S31" s="15">
        <f t="shared" si="0"/>
        <v>0.36231884057971014</v>
      </c>
      <c r="T31" s="15">
        <f t="shared" si="0"/>
        <v>-1</v>
      </c>
    </row>
    <row r="32" spans="2:20" ht="20.100000000000001" customHeight="1" thickBot="1" x14ac:dyDescent="0.25">
      <c r="B32" s="8" t="s">
        <v>18</v>
      </c>
      <c r="C32" s="12">
        <v>49</v>
      </c>
      <c r="D32" s="12">
        <v>18</v>
      </c>
      <c r="E32" s="12">
        <v>6</v>
      </c>
      <c r="F32" s="12">
        <v>25</v>
      </c>
      <c r="G32" s="12">
        <v>49</v>
      </c>
      <c r="H32" s="12">
        <v>0</v>
      </c>
      <c r="I32" s="12">
        <v>57</v>
      </c>
      <c r="J32" s="12">
        <v>23</v>
      </c>
      <c r="K32" s="12">
        <v>7</v>
      </c>
      <c r="L32" s="12">
        <v>27</v>
      </c>
      <c r="M32" s="12">
        <v>57</v>
      </c>
      <c r="N32" s="12">
        <v>0</v>
      </c>
      <c r="O32" s="15">
        <f t="shared" ref="O32:T33" si="1">IF(C32=0,"-",(I32-C32)/C32)</f>
        <v>0.16326530612244897</v>
      </c>
      <c r="P32" s="15">
        <f t="shared" si="1"/>
        <v>0.27777777777777779</v>
      </c>
      <c r="Q32" s="15">
        <f t="shared" si="1"/>
        <v>0.16666666666666666</v>
      </c>
      <c r="R32" s="15">
        <f t="shared" si="1"/>
        <v>0.08</v>
      </c>
      <c r="S32" s="15">
        <f t="shared" si="1"/>
        <v>0.16326530612244897</v>
      </c>
      <c r="T32" s="15" t="str">
        <f t="shared" si="1"/>
        <v>-</v>
      </c>
    </row>
    <row r="33" spans="2:20" ht="20.100000000000001" customHeight="1" thickBot="1" x14ac:dyDescent="0.25">
      <c r="B33" s="9" t="s">
        <v>19</v>
      </c>
      <c r="C33" s="13">
        <f>SUM(C16:C32)</f>
        <v>3630</v>
      </c>
      <c r="D33" s="13">
        <f t="shared" ref="D33:N33" si="2">SUM(D16:D32)</f>
        <v>1593</v>
      </c>
      <c r="E33" s="13">
        <f t="shared" si="2"/>
        <v>435</v>
      </c>
      <c r="F33" s="13">
        <f t="shared" si="2"/>
        <v>1602</v>
      </c>
      <c r="G33" s="13">
        <f t="shared" si="2"/>
        <v>3618</v>
      </c>
      <c r="H33" s="13">
        <f t="shared" si="2"/>
        <v>11</v>
      </c>
      <c r="I33" s="13">
        <f t="shared" si="2"/>
        <v>4025</v>
      </c>
      <c r="J33" s="13">
        <f t="shared" si="2"/>
        <v>1763</v>
      </c>
      <c r="K33" s="13">
        <f t="shared" si="2"/>
        <v>523</v>
      </c>
      <c r="L33" s="13">
        <f t="shared" si="2"/>
        <v>1739</v>
      </c>
      <c r="M33" s="13">
        <f t="shared" si="2"/>
        <v>4010</v>
      </c>
      <c r="N33" s="13">
        <f t="shared" si="2"/>
        <v>16</v>
      </c>
      <c r="O33" s="16">
        <f t="shared" si="1"/>
        <v>0.10881542699724518</v>
      </c>
      <c r="P33" s="16">
        <f t="shared" si="1"/>
        <v>0.10671688637790333</v>
      </c>
      <c r="Q33" s="16">
        <f t="shared" si="1"/>
        <v>0.20229885057471264</v>
      </c>
      <c r="R33" s="16">
        <f t="shared" si="1"/>
        <v>8.5518102372034957E-2</v>
      </c>
      <c r="S33" s="16">
        <f t="shared" si="1"/>
        <v>0.10834715312327253</v>
      </c>
      <c r="T33" s="16">
        <f t="shared" si="1"/>
        <v>0.45454545454545453</v>
      </c>
    </row>
    <row r="34" spans="2:20" x14ac:dyDescent="0.2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</sheetData>
  <mergeCells count="18"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  <mergeCell ref="N14:N15"/>
    <mergeCell ref="P14:Q14"/>
    <mergeCell ref="R14:R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34" t="s">
        <v>119</v>
      </c>
      <c r="D14" s="35"/>
      <c r="E14" s="35"/>
      <c r="F14" s="34" t="s">
        <v>120</v>
      </c>
      <c r="G14" s="35"/>
      <c r="H14" s="35"/>
      <c r="I14" s="34" t="s">
        <v>122</v>
      </c>
      <c r="J14" s="35"/>
      <c r="K14" s="35"/>
    </row>
    <row r="15" spans="2:11" ht="44.25" customHeight="1" thickBot="1" x14ac:dyDescent="0.25">
      <c r="C15" s="11" t="s">
        <v>83</v>
      </c>
      <c r="D15" s="11" t="s">
        <v>84</v>
      </c>
      <c r="E15" s="11" t="s">
        <v>42</v>
      </c>
      <c r="F15" s="11" t="s">
        <v>83</v>
      </c>
      <c r="G15" s="11" t="s">
        <v>84</v>
      </c>
      <c r="H15" s="11" t="s">
        <v>42</v>
      </c>
      <c r="I15" s="11" t="s">
        <v>83</v>
      </c>
      <c r="J15" s="11" t="s">
        <v>84</v>
      </c>
      <c r="K15" s="11" t="s">
        <v>42</v>
      </c>
    </row>
    <row r="16" spans="2:11" ht="20.100000000000001" customHeight="1" thickBot="1" x14ac:dyDescent="0.25">
      <c r="B16" s="5" t="s">
        <v>2</v>
      </c>
      <c r="C16" s="12">
        <v>229</v>
      </c>
      <c r="D16" s="12">
        <v>180</v>
      </c>
      <c r="E16" s="12">
        <v>49</v>
      </c>
      <c r="F16" s="12">
        <v>249</v>
      </c>
      <c r="G16" s="12">
        <v>198</v>
      </c>
      <c r="H16" s="12">
        <v>51</v>
      </c>
      <c r="I16" s="15">
        <f>IF(C16=0,"-",(F16-C16)/C16)</f>
        <v>8.7336244541484712E-2</v>
      </c>
      <c r="J16" s="15">
        <f>IF(D16=0,"-",(G16-D16)/D16)</f>
        <v>0.1</v>
      </c>
      <c r="K16" s="15">
        <f>IF(E16=0,"-",(H16-E16)/E16)</f>
        <v>4.0816326530612242E-2</v>
      </c>
    </row>
    <row r="17" spans="2:11" ht="20.100000000000001" customHeight="1" thickBot="1" x14ac:dyDescent="0.25">
      <c r="B17" s="6" t="s">
        <v>3</v>
      </c>
      <c r="C17" s="12">
        <v>35</v>
      </c>
      <c r="D17" s="12">
        <v>28</v>
      </c>
      <c r="E17" s="12">
        <v>7</v>
      </c>
      <c r="F17" s="12">
        <v>66</v>
      </c>
      <c r="G17" s="12">
        <v>52</v>
      </c>
      <c r="H17" s="12">
        <v>14</v>
      </c>
      <c r="I17" s="15">
        <f t="shared" ref="I17:K33" si="0">IF(C17=0,"-",(F17-C17)/C17)</f>
        <v>0.88571428571428568</v>
      </c>
      <c r="J17" s="15">
        <f t="shared" si="0"/>
        <v>0.8571428571428571</v>
      </c>
      <c r="K17" s="15">
        <f t="shared" si="0"/>
        <v>1</v>
      </c>
    </row>
    <row r="18" spans="2:11" ht="20.100000000000001" customHeight="1" thickBot="1" x14ac:dyDescent="0.25">
      <c r="B18" s="6" t="s">
        <v>4</v>
      </c>
      <c r="C18" s="12">
        <v>38</v>
      </c>
      <c r="D18" s="12">
        <v>29</v>
      </c>
      <c r="E18" s="12">
        <v>9</v>
      </c>
      <c r="F18" s="12">
        <v>36</v>
      </c>
      <c r="G18" s="12">
        <v>31</v>
      </c>
      <c r="H18" s="12">
        <v>5</v>
      </c>
      <c r="I18" s="15">
        <f t="shared" si="0"/>
        <v>-5.2631578947368418E-2</v>
      </c>
      <c r="J18" s="15">
        <f t="shared" si="0"/>
        <v>6.8965517241379309E-2</v>
      </c>
      <c r="K18" s="15">
        <f t="shared" si="0"/>
        <v>-0.44444444444444442</v>
      </c>
    </row>
    <row r="19" spans="2:11" ht="20.100000000000001" customHeight="1" thickBot="1" x14ac:dyDescent="0.25">
      <c r="B19" s="6" t="s">
        <v>5</v>
      </c>
      <c r="C19" s="12">
        <v>126</v>
      </c>
      <c r="D19" s="12">
        <v>100</v>
      </c>
      <c r="E19" s="12">
        <v>26</v>
      </c>
      <c r="F19" s="12">
        <v>120</v>
      </c>
      <c r="G19" s="12">
        <v>91</v>
      </c>
      <c r="H19" s="12">
        <v>29</v>
      </c>
      <c r="I19" s="15">
        <f t="shared" si="0"/>
        <v>-4.7619047619047616E-2</v>
      </c>
      <c r="J19" s="15">
        <f t="shared" si="0"/>
        <v>-0.09</v>
      </c>
      <c r="K19" s="15">
        <f t="shared" si="0"/>
        <v>0.11538461538461539</v>
      </c>
    </row>
    <row r="20" spans="2:11" ht="20.100000000000001" customHeight="1" thickBot="1" x14ac:dyDescent="0.25">
      <c r="B20" s="6" t="s">
        <v>6</v>
      </c>
      <c r="C20" s="12">
        <v>93</v>
      </c>
      <c r="D20" s="12">
        <v>65</v>
      </c>
      <c r="E20" s="12">
        <v>28</v>
      </c>
      <c r="F20" s="12">
        <v>107</v>
      </c>
      <c r="G20" s="12">
        <v>96</v>
      </c>
      <c r="H20" s="12">
        <v>11</v>
      </c>
      <c r="I20" s="15">
        <f t="shared" si="0"/>
        <v>0.15053763440860216</v>
      </c>
      <c r="J20" s="15">
        <f t="shared" si="0"/>
        <v>0.47692307692307695</v>
      </c>
      <c r="K20" s="15">
        <f t="shared" si="0"/>
        <v>-0.6071428571428571</v>
      </c>
    </row>
    <row r="21" spans="2:11" ht="20.100000000000001" customHeight="1" thickBot="1" x14ac:dyDescent="0.25">
      <c r="B21" s="6" t="s">
        <v>7</v>
      </c>
      <c r="C21" s="12">
        <v>25</v>
      </c>
      <c r="D21" s="12">
        <v>14</v>
      </c>
      <c r="E21" s="12">
        <v>11</v>
      </c>
      <c r="F21" s="12">
        <v>25</v>
      </c>
      <c r="G21" s="12">
        <v>22</v>
      </c>
      <c r="H21" s="12">
        <v>3</v>
      </c>
      <c r="I21" s="15">
        <f t="shared" si="0"/>
        <v>0</v>
      </c>
      <c r="J21" s="15">
        <f t="shared" si="0"/>
        <v>0.5714285714285714</v>
      </c>
      <c r="K21" s="15">
        <f t="shared" si="0"/>
        <v>-0.72727272727272729</v>
      </c>
    </row>
    <row r="22" spans="2:11" ht="20.100000000000001" customHeight="1" thickBot="1" x14ac:dyDescent="0.25">
      <c r="B22" s="6" t="s">
        <v>8</v>
      </c>
      <c r="C22" s="12">
        <v>82</v>
      </c>
      <c r="D22" s="12">
        <v>64</v>
      </c>
      <c r="E22" s="12">
        <v>18</v>
      </c>
      <c r="F22" s="12">
        <v>81</v>
      </c>
      <c r="G22" s="12">
        <v>56</v>
      </c>
      <c r="H22" s="12">
        <v>25</v>
      </c>
      <c r="I22" s="15">
        <f t="shared" si="0"/>
        <v>-1.2195121951219513E-2</v>
      </c>
      <c r="J22" s="15">
        <f t="shared" si="0"/>
        <v>-0.125</v>
      </c>
      <c r="K22" s="15">
        <f t="shared" si="0"/>
        <v>0.3888888888888889</v>
      </c>
    </row>
    <row r="23" spans="2:11" ht="20.100000000000001" customHeight="1" thickBot="1" x14ac:dyDescent="0.25">
      <c r="B23" s="6" t="s">
        <v>9</v>
      </c>
      <c r="C23" s="12">
        <v>66</v>
      </c>
      <c r="D23" s="12">
        <v>57</v>
      </c>
      <c r="E23" s="12">
        <v>9</v>
      </c>
      <c r="F23" s="12">
        <v>86</v>
      </c>
      <c r="G23" s="12">
        <v>74</v>
      </c>
      <c r="H23" s="12">
        <v>12</v>
      </c>
      <c r="I23" s="15">
        <f t="shared" si="0"/>
        <v>0.30303030303030304</v>
      </c>
      <c r="J23" s="15">
        <f t="shared" si="0"/>
        <v>0.2982456140350877</v>
      </c>
      <c r="K23" s="15">
        <f t="shared" si="0"/>
        <v>0.33333333333333331</v>
      </c>
    </row>
    <row r="24" spans="2:11" ht="20.100000000000001" customHeight="1" thickBot="1" x14ac:dyDescent="0.25">
      <c r="B24" s="6" t="s">
        <v>10</v>
      </c>
      <c r="C24" s="12">
        <v>233</v>
      </c>
      <c r="D24" s="12">
        <v>124</v>
      </c>
      <c r="E24" s="12">
        <v>109</v>
      </c>
      <c r="F24" s="12">
        <v>256</v>
      </c>
      <c r="G24" s="12">
        <v>146</v>
      </c>
      <c r="H24" s="12">
        <v>110</v>
      </c>
      <c r="I24" s="15">
        <f t="shared" si="0"/>
        <v>9.8712446351931327E-2</v>
      </c>
      <c r="J24" s="15">
        <f t="shared" si="0"/>
        <v>0.17741935483870969</v>
      </c>
      <c r="K24" s="15">
        <f t="shared" si="0"/>
        <v>9.1743119266055051E-3</v>
      </c>
    </row>
    <row r="25" spans="2:11" ht="20.100000000000001" customHeight="1" thickBot="1" x14ac:dyDescent="0.25">
      <c r="B25" s="6" t="s">
        <v>11</v>
      </c>
      <c r="C25" s="12">
        <v>147</v>
      </c>
      <c r="D25" s="12">
        <v>131</v>
      </c>
      <c r="E25" s="12">
        <v>16</v>
      </c>
      <c r="F25" s="12">
        <v>174</v>
      </c>
      <c r="G25" s="12">
        <v>145</v>
      </c>
      <c r="H25" s="12">
        <v>29</v>
      </c>
      <c r="I25" s="15">
        <f t="shared" si="0"/>
        <v>0.18367346938775511</v>
      </c>
      <c r="J25" s="15">
        <f t="shared" si="0"/>
        <v>0.10687022900763359</v>
      </c>
      <c r="K25" s="15">
        <f t="shared" si="0"/>
        <v>0.8125</v>
      </c>
    </row>
    <row r="26" spans="2:11" ht="20.100000000000001" customHeight="1" thickBot="1" x14ac:dyDescent="0.25">
      <c r="B26" s="6" t="s">
        <v>12</v>
      </c>
      <c r="C26" s="12">
        <v>35</v>
      </c>
      <c r="D26" s="12">
        <v>29</v>
      </c>
      <c r="E26" s="12">
        <v>6</v>
      </c>
      <c r="F26" s="12">
        <v>45</v>
      </c>
      <c r="G26" s="12">
        <v>38</v>
      </c>
      <c r="H26" s="12">
        <v>7</v>
      </c>
      <c r="I26" s="15">
        <f t="shared" si="0"/>
        <v>0.2857142857142857</v>
      </c>
      <c r="J26" s="15">
        <f t="shared" si="0"/>
        <v>0.31034482758620691</v>
      </c>
      <c r="K26" s="15">
        <f t="shared" si="0"/>
        <v>0.16666666666666666</v>
      </c>
    </row>
    <row r="27" spans="2:11" ht="20.100000000000001" customHeight="1" thickBot="1" x14ac:dyDescent="0.25">
      <c r="B27" s="6" t="s">
        <v>13</v>
      </c>
      <c r="C27" s="12">
        <v>90</v>
      </c>
      <c r="D27" s="12">
        <v>62</v>
      </c>
      <c r="E27" s="12">
        <v>28</v>
      </c>
      <c r="F27" s="12">
        <v>132</v>
      </c>
      <c r="G27" s="12">
        <v>96</v>
      </c>
      <c r="H27" s="12">
        <v>36</v>
      </c>
      <c r="I27" s="15">
        <f t="shared" si="0"/>
        <v>0.46666666666666667</v>
      </c>
      <c r="J27" s="15">
        <f t="shared" si="0"/>
        <v>0.54838709677419351</v>
      </c>
      <c r="K27" s="15">
        <f t="shared" si="0"/>
        <v>0.2857142857142857</v>
      </c>
    </row>
    <row r="28" spans="2:11" ht="20.100000000000001" customHeight="1" thickBot="1" x14ac:dyDescent="0.25">
      <c r="B28" s="6" t="s">
        <v>14</v>
      </c>
      <c r="C28" s="12">
        <v>162</v>
      </c>
      <c r="D28" s="12">
        <v>122</v>
      </c>
      <c r="E28" s="12">
        <v>40</v>
      </c>
      <c r="F28" s="12">
        <v>136</v>
      </c>
      <c r="G28" s="12">
        <v>107</v>
      </c>
      <c r="H28" s="12">
        <v>29</v>
      </c>
      <c r="I28" s="15">
        <f t="shared" si="0"/>
        <v>-0.16049382716049382</v>
      </c>
      <c r="J28" s="15">
        <f t="shared" si="0"/>
        <v>-0.12295081967213115</v>
      </c>
      <c r="K28" s="15">
        <f t="shared" si="0"/>
        <v>-0.27500000000000002</v>
      </c>
    </row>
    <row r="29" spans="2:11" ht="20.100000000000001" customHeight="1" thickBot="1" x14ac:dyDescent="0.25">
      <c r="B29" s="6" t="s">
        <v>15</v>
      </c>
      <c r="C29" s="12">
        <v>99</v>
      </c>
      <c r="D29" s="12">
        <v>94</v>
      </c>
      <c r="E29" s="12">
        <v>5</v>
      </c>
      <c r="F29" s="12">
        <v>77</v>
      </c>
      <c r="G29" s="12">
        <v>74</v>
      </c>
      <c r="H29" s="12">
        <v>3</v>
      </c>
      <c r="I29" s="15">
        <f t="shared" si="0"/>
        <v>-0.22222222222222221</v>
      </c>
      <c r="J29" s="15">
        <f t="shared" si="0"/>
        <v>-0.21276595744680851</v>
      </c>
      <c r="K29" s="15">
        <f t="shared" si="0"/>
        <v>-0.4</v>
      </c>
    </row>
    <row r="30" spans="2:11" ht="20.100000000000001" customHeight="1" thickBot="1" x14ac:dyDescent="0.25">
      <c r="B30" s="6" t="s">
        <v>16</v>
      </c>
      <c r="C30" s="12">
        <v>22</v>
      </c>
      <c r="D30" s="12">
        <v>17</v>
      </c>
      <c r="E30" s="12">
        <v>5</v>
      </c>
      <c r="F30" s="12">
        <v>38</v>
      </c>
      <c r="G30" s="12">
        <v>29</v>
      </c>
      <c r="H30" s="12">
        <v>9</v>
      </c>
      <c r="I30" s="15">
        <f t="shared" si="0"/>
        <v>0.72727272727272729</v>
      </c>
      <c r="J30" s="15">
        <f t="shared" si="0"/>
        <v>0.70588235294117652</v>
      </c>
      <c r="K30" s="15">
        <f t="shared" si="0"/>
        <v>0.8</v>
      </c>
    </row>
    <row r="31" spans="2:11" ht="20.100000000000001" customHeight="1" thickBot="1" x14ac:dyDescent="0.25">
      <c r="B31" s="7" t="s">
        <v>17</v>
      </c>
      <c r="C31" s="12">
        <v>93</v>
      </c>
      <c r="D31" s="12">
        <v>57</v>
      </c>
      <c r="E31" s="12">
        <v>36</v>
      </c>
      <c r="F31" s="12">
        <v>112</v>
      </c>
      <c r="G31" s="12">
        <v>78</v>
      </c>
      <c r="H31" s="12">
        <v>34</v>
      </c>
      <c r="I31" s="15">
        <f t="shared" si="0"/>
        <v>0.20430107526881722</v>
      </c>
      <c r="J31" s="15">
        <f t="shared" si="0"/>
        <v>0.36842105263157893</v>
      </c>
      <c r="K31" s="15">
        <f t="shared" si="0"/>
        <v>-5.5555555555555552E-2</v>
      </c>
    </row>
    <row r="32" spans="2:11" ht="20.100000000000001" customHeight="1" thickBot="1" x14ac:dyDescent="0.25">
      <c r="B32" s="8" t="s">
        <v>18</v>
      </c>
      <c r="C32" s="12">
        <v>18</v>
      </c>
      <c r="D32" s="12">
        <v>18</v>
      </c>
      <c r="E32" s="12">
        <v>0</v>
      </c>
      <c r="F32" s="12">
        <v>23</v>
      </c>
      <c r="G32" s="12">
        <v>21</v>
      </c>
      <c r="H32" s="12">
        <v>2</v>
      </c>
      <c r="I32" s="15">
        <f t="shared" si="0"/>
        <v>0.27777777777777779</v>
      </c>
      <c r="J32" s="15">
        <f t="shared" si="0"/>
        <v>0.16666666666666666</v>
      </c>
      <c r="K32" s="15" t="str">
        <f t="shared" si="0"/>
        <v>-</v>
      </c>
    </row>
    <row r="33" spans="2:11" ht="20.100000000000001" customHeight="1" thickBot="1" x14ac:dyDescent="0.25">
      <c r="B33" s="9" t="s">
        <v>19</v>
      </c>
      <c r="C33" s="13">
        <f>SUM(C16:C32)</f>
        <v>1593</v>
      </c>
      <c r="D33" s="13">
        <f t="shared" ref="D33:H33" si="1">SUM(D16:D32)</f>
        <v>1191</v>
      </c>
      <c r="E33" s="13">
        <f t="shared" si="1"/>
        <v>402</v>
      </c>
      <c r="F33" s="13">
        <f t="shared" si="1"/>
        <v>1763</v>
      </c>
      <c r="G33" s="13">
        <f t="shared" si="1"/>
        <v>1354</v>
      </c>
      <c r="H33" s="13">
        <f t="shared" si="1"/>
        <v>409</v>
      </c>
      <c r="I33" s="16">
        <f t="shared" si="0"/>
        <v>0.10671688637790333</v>
      </c>
      <c r="J33" s="16">
        <f t="shared" si="0"/>
        <v>0.13685978169605373</v>
      </c>
      <c r="K33" s="16">
        <f t="shared" si="0"/>
        <v>1.7412935323383085E-2</v>
      </c>
    </row>
    <row r="34" spans="2:11" x14ac:dyDescent="0.2">
      <c r="C34" s="23"/>
      <c r="D34" s="23"/>
      <c r="E34" s="23"/>
      <c r="F34" s="23"/>
      <c r="G34" s="23"/>
      <c r="H34" s="23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9" t="s">
        <v>119</v>
      </c>
      <c r="D9" s="59"/>
      <c r="E9" s="59"/>
      <c r="F9" s="59"/>
      <c r="G9" s="59"/>
      <c r="H9" s="35" t="s">
        <v>120</v>
      </c>
      <c r="I9" s="35"/>
      <c r="J9" s="35"/>
      <c r="K9" s="35"/>
      <c r="L9" s="35"/>
      <c r="M9" s="35" t="s">
        <v>122</v>
      </c>
      <c r="N9" s="35"/>
      <c r="O9" s="35"/>
      <c r="P9" s="35"/>
      <c r="Q9" s="35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19</v>
      </c>
      <c r="D11" s="26">
        <v>12</v>
      </c>
      <c r="E11" s="26">
        <v>5</v>
      </c>
      <c r="F11" s="26">
        <v>2</v>
      </c>
      <c r="G11" s="26">
        <v>0</v>
      </c>
      <c r="H11" s="26">
        <v>24</v>
      </c>
      <c r="I11" s="26">
        <v>14</v>
      </c>
      <c r="J11" s="26">
        <v>3</v>
      </c>
      <c r="K11" s="26">
        <v>3</v>
      </c>
      <c r="L11" s="26">
        <v>4</v>
      </c>
      <c r="M11" s="15">
        <f>IF(C11=0,"-",IF(H11=0,"-",(H11-C11)/C11))</f>
        <v>0.26315789473684209</v>
      </c>
      <c r="N11" s="15">
        <f t="shared" ref="N11:Q28" si="0">IF(D11=0,"-",IF(I11=0,"-",(I11-D11)/D11))</f>
        <v>0.16666666666666666</v>
      </c>
      <c r="O11" s="15">
        <f t="shared" si="0"/>
        <v>-0.4</v>
      </c>
      <c r="P11" s="15">
        <f t="shared" si="0"/>
        <v>0.5</v>
      </c>
      <c r="Q11" s="15" t="str">
        <f t="shared" si="0"/>
        <v>-</v>
      </c>
    </row>
    <row r="12" spans="2:17" ht="20.100000000000001" customHeight="1" thickBot="1" x14ac:dyDescent="0.25">
      <c r="B12" s="6" t="s">
        <v>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5</v>
      </c>
      <c r="I12" s="26">
        <v>2</v>
      </c>
      <c r="J12" s="26">
        <v>0</v>
      </c>
      <c r="K12" s="26">
        <v>2</v>
      </c>
      <c r="L12" s="26">
        <v>1</v>
      </c>
      <c r="M12" s="15" t="str">
        <f t="shared" ref="M12:M28" si="1">IF(C12=0,"-",IF(H12=0,"-",(H12-C12)/C12))</f>
        <v>-</v>
      </c>
      <c r="N12" s="15" t="str">
        <f t="shared" si="0"/>
        <v>-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2</v>
      </c>
      <c r="D13" s="26">
        <v>1</v>
      </c>
      <c r="E13" s="26">
        <v>0</v>
      </c>
      <c r="F13" s="26">
        <v>1</v>
      </c>
      <c r="G13" s="26">
        <v>0</v>
      </c>
      <c r="H13" s="26">
        <v>2</v>
      </c>
      <c r="I13" s="26">
        <v>1</v>
      </c>
      <c r="J13" s="26">
        <v>1</v>
      </c>
      <c r="K13" s="26">
        <v>0</v>
      </c>
      <c r="L13" s="26">
        <v>0</v>
      </c>
      <c r="M13" s="15">
        <f t="shared" si="1"/>
        <v>0</v>
      </c>
      <c r="N13" s="15">
        <f t="shared" si="0"/>
        <v>0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1</v>
      </c>
      <c r="D14" s="26">
        <v>1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15" t="str">
        <f t="shared" si="1"/>
        <v>-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6</v>
      </c>
      <c r="D15" s="26">
        <v>5</v>
      </c>
      <c r="E15" s="26">
        <v>0</v>
      </c>
      <c r="F15" s="26">
        <v>1</v>
      </c>
      <c r="G15" s="26">
        <v>0</v>
      </c>
      <c r="H15" s="26">
        <v>6</v>
      </c>
      <c r="I15" s="26">
        <v>4</v>
      </c>
      <c r="J15" s="26">
        <v>1</v>
      </c>
      <c r="K15" s="26">
        <v>1</v>
      </c>
      <c r="L15" s="26">
        <v>0</v>
      </c>
      <c r="M15" s="15">
        <f t="shared" si="1"/>
        <v>0</v>
      </c>
      <c r="N15" s="15">
        <f t="shared" si="0"/>
        <v>-0.2</v>
      </c>
      <c r="O15" s="15" t="str">
        <f t="shared" si="0"/>
        <v>-</v>
      </c>
      <c r="P15" s="15">
        <f t="shared" si="0"/>
        <v>0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9</v>
      </c>
      <c r="D17" s="26">
        <v>3</v>
      </c>
      <c r="E17" s="26">
        <v>2</v>
      </c>
      <c r="F17" s="26">
        <v>2</v>
      </c>
      <c r="G17" s="26">
        <v>2</v>
      </c>
      <c r="H17" s="26">
        <v>3</v>
      </c>
      <c r="I17" s="26">
        <v>0</v>
      </c>
      <c r="J17" s="26">
        <v>3</v>
      </c>
      <c r="K17" s="26">
        <v>0</v>
      </c>
      <c r="L17" s="26">
        <v>0</v>
      </c>
      <c r="M17" s="15">
        <f t="shared" si="1"/>
        <v>-0.66666666666666663</v>
      </c>
      <c r="N17" s="15" t="str">
        <f t="shared" si="0"/>
        <v>-</v>
      </c>
      <c r="O17" s="15">
        <f t="shared" si="0"/>
        <v>0.5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4</v>
      </c>
      <c r="D18" s="26">
        <v>3</v>
      </c>
      <c r="E18" s="26">
        <v>1</v>
      </c>
      <c r="F18" s="26">
        <v>0</v>
      </c>
      <c r="G18" s="26">
        <v>0</v>
      </c>
      <c r="H18" s="26">
        <v>2</v>
      </c>
      <c r="I18" s="26">
        <v>1</v>
      </c>
      <c r="J18" s="26">
        <v>0</v>
      </c>
      <c r="K18" s="26">
        <v>1</v>
      </c>
      <c r="L18" s="26">
        <v>0</v>
      </c>
      <c r="M18" s="15">
        <f t="shared" si="1"/>
        <v>-0.5</v>
      </c>
      <c r="N18" s="15">
        <f t="shared" si="0"/>
        <v>-0.66666666666666663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29</v>
      </c>
      <c r="D19" s="26">
        <v>13</v>
      </c>
      <c r="E19" s="26">
        <v>10</v>
      </c>
      <c r="F19" s="26">
        <v>4</v>
      </c>
      <c r="G19" s="26">
        <v>2</v>
      </c>
      <c r="H19" s="26">
        <v>21</v>
      </c>
      <c r="I19" s="26">
        <v>10</v>
      </c>
      <c r="J19" s="26">
        <v>6</v>
      </c>
      <c r="K19" s="26">
        <v>3</v>
      </c>
      <c r="L19" s="26">
        <v>2</v>
      </c>
      <c r="M19" s="15">
        <f t="shared" si="1"/>
        <v>-0.27586206896551724</v>
      </c>
      <c r="N19" s="15">
        <f t="shared" si="0"/>
        <v>-0.23076923076923078</v>
      </c>
      <c r="O19" s="15">
        <f t="shared" si="0"/>
        <v>-0.4</v>
      </c>
      <c r="P19" s="15">
        <f t="shared" si="0"/>
        <v>-0.25</v>
      </c>
      <c r="Q19" s="15">
        <f t="shared" si="0"/>
        <v>0</v>
      </c>
    </row>
    <row r="20" spans="2:17" ht="20.100000000000001" customHeight="1" thickBot="1" x14ac:dyDescent="0.25">
      <c r="B20" s="6" t="s">
        <v>11</v>
      </c>
      <c r="C20" s="26">
        <v>21</v>
      </c>
      <c r="D20" s="26">
        <v>18</v>
      </c>
      <c r="E20" s="26">
        <v>2</v>
      </c>
      <c r="F20" s="26">
        <v>0</v>
      </c>
      <c r="G20" s="26">
        <v>1</v>
      </c>
      <c r="H20" s="26">
        <v>19</v>
      </c>
      <c r="I20" s="26">
        <v>7</v>
      </c>
      <c r="J20" s="26">
        <v>7</v>
      </c>
      <c r="K20" s="26">
        <v>2</v>
      </c>
      <c r="L20" s="26">
        <v>3</v>
      </c>
      <c r="M20" s="15">
        <f t="shared" si="1"/>
        <v>-9.5238095238095233E-2</v>
      </c>
      <c r="N20" s="15">
        <f t="shared" si="0"/>
        <v>-0.61111111111111116</v>
      </c>
      <c r="O20" s="15">
        <f t="shared" si="0"/>
        <v>2.5</v>
      </c>
      <c r="P20" s="15" t="str">
        <f t="shared" si="0"/>
        <v>-</v>
      </c>
      <c r="Q20" s="15">
        <f t="shared" si="0"/>
        <v>2</v>
      </c>
    </row>
    <row r="21" spans="2:17" ht="20.100000000000001" customHeight="1" thickBot="1" x14ac:dyDescent="0.25">
      <c r="B21" s="6" t="s">
        <v>12</v>
      </c>
      <c r="C21" s="26">
        <v>2</v>
      </c>
      <c r="D21" s="26">
        <v>2</v>
      </c>
      <c r="E21" s="26">
        <v>0</v>
      </c>
      <c r="F21" s="26">
        <v>0</v>
      </c>
      <c r="G21" s="26">
        <v>0</v>
      </c>
      <c r="H21" s="26">
        <v>1</v>
      </c>
      <c r="I21" s="26">
        <v>1</v>
      </c>
      <c r="J21" s="26">
        <v>0</v>
      </c>
      <c r="K21" s="26">
        <v>0</v>
      </c>
      <c r="L21" s="26">
        <v>0</v>
      </c>
      <c r="M21" s="15">
        <f t="shared" si="1"/>
        <v>-0.5</v>
      </c>
      <c r="N21" s="15">
        <f t="shared" si="0"/>
        <v>-0.5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7</v>
      </c>
      <c r="D22" s="26">
        <v>7</v>
      </c>
      <c r="E22" s="26">
        <v>0</v>
      </c>
      <c r="F22" s="26">
        <v>0</v>
      </c>
      <c r="G22" s="26">
        <v>0</v>
      </c>
      <c r="H22" s="26">
        <v>3</v>
      </c>
      <c r="I22" s="26">
        <v>3</v>
      </c>
      <c r="J22" s="26">
        <v>0</v>
      </c>
      <c r="K22" s="26">
        <v>0</v>
      </c>
      <c r="L22" s="26">
        <v>0</v>
      </c>
      <c r="M22" s="15">
        <f t="shared" si="1"/>
        <v>-0.5714285714285714</v>
      </c>
      <c r="N22" s="15">
        <f t="shared" si="0"/>
        <v>-0.5714285714285714</v>
      </c>
      <c r="O22" s="15" t="str">
        <f t="shared" si="0"/>
        <v>-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16</v>
      </c>
      <c r="D23" s="26">
        <v>7</v>
      </c>
      <c r="E23" s="26">
        <v>4</v>
      </c>
      <c r="F23" s="26">
        <v>3</v>
      </c>
      <c r="G23" s="26">
        <v>2</v>
      </c>
      <c r="H23" s="26">
        <v>23</v>
      </c>
      <c r="I23" s="26">
        <v>10</v>
      </c>
      <c r="J23" s="26">
        <v>6</v>
      </c>
      <c r="K23" s="26">
        <v>5</v>
      </c>
      <c r="L23" s="26">
        <v>2</v>
      </c>
      <c r="M23" s="15">
        <f t="shared" si="1"/>
        <v>0.4375</v>
      </c>
      <c r="N23" s="15">
        <f t="shared" si="0"/>
        <v>0.42857142857142855</v>
      </c>
      <c r="O23" s="15">
        <f t="shared" si="0"/>
        <v>0.5</v>
      </c>
      <c r="P23" s="15">
        <f t="shared" si="0"/>
        <v>0.66666666666666663</v>
      </c>
      <c r="Q23" s="15">
        <f t="shared" si="0"/>
        <v>0</v>
      </c>
    </row>
    <row r="24" spans="2:17" ht="20.100000000000001" customHeight="1" thickBot="1" x14ac:dyDescent="0.25">
      <c r="B24" s="6" t="s">
        <v>15</v>
      </c>
      <c r="C24" s="26">
        <v>2</v>
      </c>
      <c r="D24" s="26">
        <v>1</v>
      </c>
      <c r="E24" s="26">
        <v>0</v>
      </c>
      <c r="F24" s="26">
        <v>1</v>
      </c>
      <c r="G24" s="26">
        <v>0</v>
      </c>
      <c r="H24" s="26">
        <v>5</v>
      </c>
      <c r="I24" s="26">
        <v>4</v>
      </c>
      <c r="J24" s="26">
        <v>1</v>
      </c>
      <c r="K24" s="26">
        <v>0</v>
      </c>
      <c r="L24" s="26">
        <v>0</v>
      </c>
      <c r="M24" s="15">
        <f t="shared" si="1"/>
        <v>1.5</v>
      </c>
      <c r="N24" s="15">
        <f t="shared" si="0"/>
        <v>3</v>
      </c>
      <c r="O24" s="15" t="str">
        <f t="shared" si="0"/>
        <v>-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5</v>
      </c>
      <c r="I25" s="26">
        <v>3</v>
      </c>
      <c r="J25" s="26">
        <v>2</v>
      </c>
      <c r="K25" s="26">
        <v>0</v>
      </c>
      <c r="L25" s="26">
        <v>0</v>
      </c>
      <c r="M25" s="15" t="str">
        <f t="shared" si="1"/>
        <v>-</v>
      </c>
      <c r="N25" s="15" t="str">
        <f t="shared" si="0"/>
        <v>-</v>
      </c>
      <c r="O25" s="15" t="str">
        <f t="shared" si="0"/>
        <v>-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7</v>
      </c>
      <c r="D26" s="26">
        <v>3</v>
      </c>
      <c r="E26" s="26">
        <v>4</v>
      </c>
      <c r="F26" s="26">
        <v>0</v>
      </c>
      <c r="G26" s="26">
        <v>0</v>
      </c>
      <c r="H26" s="26">
        <v>8</v>
      </c>
      <c r="I26" s="26">
        <v>2</v>
      </c>
      <c r="J26" s="26">
        <v>5</v>
      </c>
      <c r="K26" s="26">
        <v>0</v>
      </c>
      <c r="L26" s="26">
        <v>1</v>
      </c>
      <c r="M26" s="15">
        <f t="shared" si="1"/>
        <v>0.14285714285714285</v>
      </c>
      <c r="N26" s="15">
        <f t="shared" si="0"/>
        <v>-0.33333333333333331</v>
      </c>
      <c r="O26" s="15">
        <f t="shared" si="0"/>
        <v>0.25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15" t="str">
        <f t="shared" si="1"/>
        <v>-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125</v>
      </c>
      <c r="D28" s="13">
        <f t="shared" ref="D28:L28" si="2">SUM(D11:D27)</f>
        <v>76</v>
      </c>
      <c r="E28" s="13">
        <f t="shared" si="2"/>
        <v>28</v>
      </c>
      <c r="F28" s="13">
        <f t="shared" si="2"/>
        <v>14</v>
      </c>
      <c r="G28" s="13">
        <f t="shared" si="2"/>
        <v>7</v>
      </c>
      <c r="H28" s="13">
        <f t="shared" si="2"/>
        <v>127</v>
      </c>
      <c r="I28" s="13">
        <f t="shared" si="2"/>
        <v>62</v>
      </c>
      <c r="J28" s="13">
        <f t="shared" si="2"/>
        <v>35</v>
      </c>
      <c r="K28" s="13">
        <f t="shared" si="2"/>
        <v>17</v>
      </c>
      <c r="L28" s="13">
        <f t="shared" si="2"/>
        <v>13</v>
      </c>
      <c r="M28" s="16">
        <f t="shared" si="1"/>
        <v>1.6E-2</v>
      </c>
      <c r="N28" s="16">
        <f t="shared" si="0"/>
        <v>-0.18421052631578946</v>
      </c>
      <c r="O28" s="16">
        <f t="shared" si="0"/>
        <v>0.25</v>
      </c>
      <c r="P28" s="16">
        <f t="shared" si="0"/>
        <v>0.21428571428571427</v>
      </c>
      <c r="Q28" s="16">
        <f t="shared" si="0"/>
        <v>0.8571428571428571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12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9.12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61"/>
      <c r="C9" s="59" t="s">
        <v>119</v>
      </c>
      <c r="D9" s="59"/>
      <c r="E9" s="59"/>
      <c r="F9" s="59"/>
      <c r="G9" s="59"/>
      <c r="H9" s="59"/>
      <c r="I9" s="59"/>
      <c r="J9" s="34"/>
      <c r="K9" s="58" t="s">
        <v>120</v>
      </c>
      <c r="L9" s="59"/>
      <c r="M9" s="59"/>
      <c r="N9" s="59"/>
      <c r="O9" s="59"/>
      <c r="P9" s="59"/>
      <c r="Q9" s="59"/>
      <c r="R9" s="34"/>
      <c r="S9" s="35" t="s">
        <v>119</v>
      </c>
      <c r="T9" s="35"/>
      <c r="U9" s="35"/>
      <c r="V9" s="35"/>
      <c r="W9" s="35" t="s">
        <v>120</v>
      </c>
      <c r="X9" s="35"/>
      <c r="Y9" s="35"/>
      <c r="Z9" s="35"/>
    </row>
    <row r="10" spans="2:26" ht="44.25" customHeight="1" thickBot="1" x14ac:dyDescent="0.25">
      <c r="B10" s="61"/>
      <c r="C10" s="63" t="s">
        <v>96</v>
      </c>
      <c r="D10" s="62"/>
      <c r="E10" s="62"/>
      <c r="F10" s="62"/>
      <c r="G10" s="62" t="s">
        <v>97</v>
      </c>
      <c r="H10" s="62"/>
      <c r="I10" s="62"/>
      <c r="J10" s="62"/>
      <c r="K10" s="62" t="s">
        <v>96</v>
      </c>
      <c r="L10" s="62"/>
      <c r="M10" s="62"/>
      <c r="N10" s="62"/>
      <c r="O10" s="62" t="s">
        <v>97</v>
      </c>
      <c r="P10" s="62"/>
      <c r="Q10" s="62"/>
      <c r="R10" s="62"/>
      <c r="S10" s="62" t="s">
        <v>98</v>
      </c>
      <c r="T10" s="62"/>
      <c r="U10" s="62"/>
      <c r="V10" s="62"/>
      <c r="W10" s="62"/>
      <c r="X10" s="62"/>
      <c r="Y10" s="62"/>
      <c r="Z10" s="62"/>
    </row>
    <row r="11" spans="2:26" ht="44.25" customHeight="1" thickBot="1" x14ac:dyDescent="0.25">
      <c r="B11" s="61"/>
      <c r="C11" s="11" t="s">
        <v>33</v>
      </c>
      <c r="D11" s="11" t="s">
        <v>93</v>
      </c>
      <c r="E11" s="11" t="s">
        <v>94</v>
      </c>
      <c r="F11" s="11" t="s">
        <v>95</v>
      </c>
      <c r="G11" s="11" t="s">
        <v>33</v>
      </c>
      <c r="H11" s="11" t="s">
        <v>93</v>
      </c>
      <c r="I11" s="11" t="s">
        <v>94</v>
      </c>
      <c r="J11" s="11" t="s">
        <v>95</v>
      </c>
      <c r="K11" s="11" t="s">
        <v>33</v>
      </c>
      <c r="L11" s="11" t="s">
        <v>93</v>
      </c>
      <c r="M11" s="11" t="s">
        <v>94</v>
      </c>
      <c r="N11" s="11" t="s">
        <v>95</v>
      </c>
      <c r="O11" s="11" t="s">
        <v>33</v>
      </c>
      <c r="P11" s="11" t="s">
        <v>93</v>
      </c>
      <c r="Q11" s="11" t="s">
        <v>94</v>
      </c>
      <c r="R11" s="11" t="s">
        <v>95</v>
      </c>
      <c r="S11" s="11" t="s">
        <v>33</v>
      </c>
      <c r="T11" s="11" t="s">
        <v>93</v>
      </c>
      <c r="U11" s="11" t="s">
        <v>94</v>
      </c>
      <c r="V11" s="11" t="s">
        <v>95</v>
      </c>
      <c r="W11" s="11" t="s">
        <v>33</v>
      </c>
      <c r="X11" s="11" t="s">
        <v>93</v>
      </c>
      <c r="Y11" s="11" t="s">
        <v>94</v>
      </c>
      <c r="Z11" s="11" t="s">
        <v>95</v>
      </c>
    </row>
    <row r="12" spans="2:26" ht="20.100000000000001" customHeight="1" thickBot="1" x14ac:dyDescent="0.25">
      <c r="B12" s="5" t="s">
        <v>2</v>
      </c>
      <c r="C12" s="26">
        <v>17</v>
      </c>
      <c r="D12" s="26">
        <v>9</v>
      </c>
      <c r="E12" s="26">
        <v>6</v>
      </c>
      <c r="F12" s="26">
        <v>2</v>
      </c>
      <c r="G12" s="26">
        <v>2</v>
      </c>
      <c r="H12" s="26">
        <v>2</v>
      </c>
      <c r="I12" s="26">
        <v>0</v>
      </c>
      <c r="J12" s="26">
        <v>0</v>
      </c>
      <c r="K12" s="26">
        <v>17</v>
      </c>
      <c r="L12" s="26">
        <v>6</v>
      </c>
      <c r="M12" s="26">
        <v>6</v>
      </c>
      <c r="N12" s="26">
        <v>5</v>
      </c>
      <c r="O12" s="26">
        <v>7</v>
      </c>
      <c r="P12" s="26">
        <v>4</v>
      </c>
      <c r="Q12" s="26">
        <v>2</v>
      </c>
      <c r="R12" s="26">
        <v>1</v>
      </c>
      <c r="S12" s="26">
        <f>SUM(T12:V12)</f>
        <v>19</v>
      </c>
      <c r="T12" s="26">
        <f>SUM(D12,H12)</f>
        <v>11</v>
      </c>
      <c r="U12" s="26">
        <f t="shared" ref="U12:V12" si="0">SUM(E12,I12)</f>
        <v>6</v>
      </c>
      <c r="V12" s="26">
        <f t="shared" si="0"/>
        <v>2</v>
      </c>
      <c r="W12" s="26">
        <f>SUM(X12:Z12)</f>
        <v>24</v>
      </c>
      <c r="X12" s="26">
        <f>SUM(L12,P12)</f>
        <v>10</v>
      </c>
      <c r="Y12" s="26">
        <f t="shared" ref="Y12:Z12" si="1">SUM(M12,Q12)</f>
        <v>8</v>
      </c>
      <c r="Z12" s="26">
        <f t="shared" si="1"/>
        <v>6</v>
      </c>
    </row>
    <row r="13" spans="2:26" ht="20.100000000000001" customHeight="1" thickBot="1" x14ac:dyDescent="0.25">
      <c r="B13" s="6" t="s">
        <v>3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2</v>
      </c>
      <c r="L13" s="26">
        <v>1</v>
      </c>
      <c r="M13" s="26">
        <v>1</v>
      </c>
      <c r="N13" s="26">
        <v>0</v>
      </c>
      <c r="O13" s="26">
        <v>3</v>
      </c>
      <c r="P13" s="26">
        <v>2</v>
      </c>
      <c r="Q13" s="26">
        <v>1</v>
      </c>
      <c r="R13" s="26">
        <v>0</v>
      </c>
      <c r="S13" s="26">
        <f t="shared" ref="S13:S28" si="2">SUM(T13:V13)</f>
        <v>0</v>
      </c>
      <c r="T13" s="26">
        <f t="shared" ref="T13:T28" si="3">SUM(D13,H13)</f>
        <v>0</v>
      </c>
      <c r="U13" s="26">
        <f t="shared" ref="U13:U28" si="4">SUM(E13,I13)</f>
        <v>0</v>
      </c>
      <c r="V13" s="26">
        <f t="shared" ref="V13:V28" si="5">SUM(F13,J13)</f>
        <v>0</v>
      </c>
      <c r="W13" s="26">
        <f t="shared" ref="W13:W28" si="6">SUM(X13:Z13)</f>
        <v>5</v>
      </c>
      <c r="X13" s="26">
        <f t="shared" ref="X13:X28" si="7">SUM(L13,P13)</f>
        <v>3</v>
      </c>
      <c r="Y13" s="26">
        <f t="shared" ref="Y13:Y28" si="8">SUM(M13,Q13)</f>
        <v>2</v>
      </c>
      <c r="Z13" s="26">
        <f t="shared" ref="Z13:Z28" si="9">SUM(N13,R13)</f>
        <v>0</v>
      </c>
    </row>
    <row r="14" spans="2:26" ht="20.100000000000001" customHeight="1" thickBot="1" x14ac:dyDescent="0.25">
      <c r="B14" s="6" t="s">
        <v>4</v>
      </c>
      <c r="C14" s="26">
        <v>1</v>
      </c>
      <c r="D14" s="26">
        <v>0</v>
      </c>
      <c r="E14" s="26">
        <v>1</v>
      </c>
      <c r="F14" s="26">
        <v>0</v>
      </c>
      <c r="G14" s="26">
        <v>1</v>
      </c>
      <c r="H14" s="26">
        <v>1</v>
      </c>
      <c r="I14" s="26">
        <v>0</v>
      </c>
      <c r="J14" s="26">
        <v>0</v>
      </c>
      <c r="K14" s="26">
        <v>2</v>
      </c>
      <c r="L14" s="26">
        <v>1</v>
      </c>
      <c r="M14" s="26">
        <v>1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f t="shared" si="2"/>
        <v>2</v>
      </c>
      <c r="T14" s="26">
        <f t="shared" si="3"/>
        <v>1</v>
      </c>
      <c r="U14" s="26">
        <f t="shared" si="4"/>
        <v>1</v>
      </c>
      <c r="V14" s="26">
        <f t="shared" si="5"/>
        <v>0</v>
      </c>
      <c r="W14" s="26">
        <f t="shared" si="6"/>
        <v>2</v>
      </c>
      <c r="X14" s="26">
        <f t="shared" si="7"/>
        <v>1</v>
      </c>
      <c r="Y14" s="26">
        <f t="shared" si="8"/>
        <v>1</v>
      </c>
      <c r="Z14" s="26">
        <f t="shared" si="9"/>
        <v>0</v>
      </c>
    </row>
    <row r="15" spans="2:26" ht="20.100000000000001" customHeight="1" thickBot="1" x14ac:dyDescent="0.25">
      <c r="B15" s="6" t="s">
        <v>5</v>
      </c>
      <c r="C15" s="26">
        <v>1</v>
      </c>
      <c r="D15" s="26">
        <v>1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f t="shared" si="2"/>
        <v>1</v>
      </c>
      <c r="T15" s="26">
        <f t="shared" si="3"/>
        <v>1</v>
      </c>
      <c r="U15" s="26">
        <f t="shared" si="4"/>
        <v>0</v>
      </c>
      <c r="V15" s="26">
        <f t="shared" si="5"/>
        <v>0</v>
      </c>
      <c r="W15" s="26">
        <f t="shared" si="6"/>
        <v>0</v>
      </c>
      <c r="X15" s="26">
        <f t="shared" si="7"/>
        <v>0</v>
      </c>
      <c r="Y15" s="26">
        <f t="shared" si="8"/>
        <v>0</v>
      </c>
      <c r="Z15" s="26">
        <f t="shared" si="9"/>
        <v>0</v>
      </c>
    </row>
    <row r="16" spans="2:26" ht="20.100000000000001" customHeight="1" thickBot="1" x14ac:dyDescent="0.25">
      <c r="B16" s="6" t="s">
        <v>6</v>
      </c>
      <c r="C16" s="26">
        <v>5</v>
      </c>
      <c r="D16" s="26">
        <v>3</v>
      </c>
      <c r="E16" s="26">
        <v>1</v>
      </c>
      <c r="F16" s="26">
        <v>1</v>
      </c>
      <c r="G16" s="26">
        <v>1</v>
      </c>
      <c r="H16" s="26">
        <v>0</v>
      </c>
      <c r="I16" s="26">
        <v>1</v>
      </c>
      <c r="J16" s="26">
        <v>0</v>
      </c>
      <c r="K16" s="26">
        <v>5</v>
      </c>
      <c r="L16" s="26">
        <v>3</v>
      </c>
      <c r="M16" s="26">
        <v>2</v>
      </c>
      <c r="N16" s="26">
        <v>0</v>
      </c>
      <c r="O16" s="26">
        <v>1</v>
      </c>
      <c r="P16" s="26">
        <v>1</v>
      </c>
      <c r="Q16" s="26">
        <v>0</v>
      </c>
      <c r="R16" s="26">
        <v>0</v>
      </c>
      <c r="S16" s="26">
        <f t="shared" si="2"/>
        <v>6</v>
      </c>
      <c r="T16" s="26">
        <f t="shared" si="3"/>
        <v>3</v>
      </c>
      <c r="U16" s="26">
        <f t="shared" si="4"/>
        <v>2</v>
      </c>
      <c r="V16" s="26">
        <f t="shared" si="5"/>
        <v>1</v>
      </c>
      <c r="W16" s="26">
        <f t="shared" si="6"/>
        <v>6</v>
      </c>
      <c r="X16" s="26">
        <f t="shared" si="7"/>
        <v>4</v>
      </c>
      <c r="Y16" s="26">
        <f t="shared" si="8"/>
        <v>2</v>
      </c>
      <c r="Z16" s="26">
        <f t="shared" si="9"/>
        <v>0</v>
      </c>
    </row>
    <row r="17" spans="2:26" ht="20.100000000000001" customHeight="1" thickBot="1" x14ac:dyDescent="0.25">
      <c r="B17" s="6" t="s">
        <v>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f t="shared" si="2"/>
        <v>0</v>
      </c>
      <c r="T17" s="26">
        <f t="shared" si="3"/>
        <v>0</v>
      </c>
      <c r="U17" s="26">
        <f t="shared" si="4"/>
        <v>0</v>
      </c>
      <c r="V17" s="26">
        <f t="shared" si="5"/>
        <v>0</v>
      </c>
      <c r="W17" s="26">
        <f t="shared" si="6"/>
        <v>0</v>
      </c>
      <c r="X17" s="26">
        <f t="shared" si="7"/>
        <v>0</v>
      </c>
      <c r="Y17" s="26">
        <f t="shared" si="8"/>
        <v>0</v>
      </c>
      <c r="Z17" s="26">
        <f t="shared" si="9"/>
        <v>0</v>
      </c>
    </row>
    <row r="18" spans="2:26" ht="20.100000000000001" customHeight="1" thickBot="1" x14ac:dyDescent="0.25">
      <c r="B18" s="6" t="s">
        <v>8</v>
      </c>
      <c r="C18" s="26">
        <v>5</v>
      </c>
      <c r="D18" s="26">
        <v>2</v>
      </c>
      <c r="E18" s="26">
        <v>2</v>
      </c>
      <c r="F18" s="26">
        <v>1</v>
      </c>
      <c r="G18" s="26">
        <v>4</v>
      </c>
      <c r="H18" s="26">
        <v>4</v>
      </c>
      <c r="I18" s="26">
        <v>0</v>
      </c>
      <c r="J18" s="26">
        <v>0</v>
      </c>
      <c r="K18" s="26">
        <v>3</v>
      </c>
      <c r="L18" s="26">
        <v>2</v>
      </c>
      <c r="M18" s="26">
        <v>1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f t="shared" si="2"/>
        <v>9</v>
      </c>
      <c r="T18" s="26">
        <f t="shared" si="3"/>
        <v>6</v>
      </c>
      <c r="U18" s="26">
        <f t="shared" si="4"/>
        <v>2</v>
      </c>
      <c r="V18" s="26">
        <f t="shared" si="5"/>
        <v>1</v>
      </c>
      <c r="W18" s="26">
        <f t="shared" si="6"/>
        <v>3</v>
      </c>
      <c r="X18" s="26">
        <f t="shared" si="7"/>
        <v>2</v>
      </c>
      <c r="Y18" s="26">
        <f t="shared" si="8"/>
        <v>1</v>
      </c>
      <c r="Z18" s="26">
        <f t="shared" si="9"/>
        <v>0</v>
      </c>
    </row>
    <row r="19" spans="2:26" ht="20.100000000000001" customHeight="1" thickBot="1" x14ac:dyDescent="0.25">
      <c r="B19" s="6" t="s">
        <v>9</v>
      </c>
      <c r="C19" s="26">
        <v>3</v>
      </c>
      <c r="D19" s="26">
        <v>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1</v>
      </c>
      <c r="L19" s="26">
        <v>1</v>
      </c>
      <c r="M19" s="26">
        <v>0</v>
      </c>
      <c r="N19" s="26">
        <v>0</v>
      </c>
      <c r="O19" s="26">
        <v>1</v>
      </c>
      <c r="P19" s="26">
        <v>0</v>
      </c>
      <c r="Q19" s="26">
        <v>1</v>
      </c>
      <c r="R19" s="26">
        <v>0</v>
      </c>
      <c r="S19" s="26">
        <f t="shared" si="2"/>
        <v>3</v>
      </c>
      <c r="T19" s="26">
        <f t="shared" si="3"/>
        <v>3</v>
      </c>
      <c r="U19" s="26">
        <f t="shared" si="4"/>
        <v>0</v>
      </c>
      <c r="V19" s="26">
        <f t="shared" si="5"/>
        <v>0</v>
      </c>
      <c r="W19" s="26">
        <f t="shared" si="6"/>
        <v>2</v>
      </c>
      <c r="X19" s="26">
        <f t="shared" si="7"/>
        <v>1</v>
      </c>
      <c r="Y19" s="26">
        <f t="shared" si="8"/>
        <v>1</v>
      </c>
      <c r="Z19" s="26">
        <f t="shared" si="9"/>
        <v>0</v>
      </c>
    </row>
    <row r="20" spans="2:26" ht="20.100000000000001" customHeight="1" thickBot="1" x14ac:dyDescent="0.25">
      <c r="B20" s="6" t="s">
        <v>10</v>
      </c>
      <c r="C20" s="26">
        <v>23</v>
      </c>
      <c r="D20" s="26">
        <v>17</v>
      </c>
      <c r="E20" s="26">
        <v>1</v>
      </c>
      <c r="F20" s="26">
        <v>5</v>
      </c>
      <c r="G20" s="26">
        <v>6</v>
      </c>
      <c r="H20" s="26">
        <v>6</v>
      </c>
      <c r="I20" s="26">
        <v>0</v>
      </c>
      <c r="J20" s="26">
        <v>0</v>
      </c>
      <c r="K20" s="26">
        <v>16</v>
      </c>
      <c r="L20" s="26">
        <v>9</v>
      </c>
      <c r="M20" s="26">
        <v>1</v>
      </c>
      <c r="N20" s="26">
        <v>6</v>
      </c>
      <c r="O20" s="26">
        <v>5</v>
      </c>
      <c r="P20" s="26">
        <v>5</v>
      </c>
      <c r="Q20" s="26">
        <v>0</v>
      </c>
      <c r="R20" s="26">
        <v>0</v>
      </c>
      <c r="S20" s="26">
        <f t="shared" si="2"/>
        <v>29</v>
      </c>
      <c r="T20" s="26">
        <f t="shared" si="3"/>
        <v>23</v>
      </c>
      <c r="U20" s="26">
        <f t="shared" si="4"/>
        <v>1</v>
      </c>
      <c r="V20" s="26">
        <f t="shared" si="5"/>
        <v>5</v>
      </c>
      <c r="W20" s="26">
        <f t="shared" si="6"/>
        <v>21</v>
      </c>
      <c r="X20" s="26">
        <f t="shared" si="7"/>
        <v>14</v>
      </c>
      <c r="Y20" s="26">
        <f t="shared" si="8"/>
        <v>1</v>
      </c>
      <c r="Z20" s="26">
        <f t="shared" si="9"/>
        <v>6</v>
      </c>
    </row>
    <row r="21" spans="2:26" ht="20.100000000000001" customHeight="1" thickBot="1" x14ac:dyDescent="0.25">
      <c r="B21" s="6" t="s">
        <v>11</v>
      </c>
      <c r="C21" s="26">
        <v>20</v>
      </c>
      <c r="D21" s="26">
        <v>9</v>
      </c>
      <c r="E21" s="26">
        <v>6</v>
      </c>
      <c r="F21" s="26">
        <v>5</v>
      </c>
      <c r="G21" s="26">
        <v>1</v>
      </c>
      <c r="H21" s="26">
        <v>1</v>
      </c>
      <c r="I21" s="26">
        <v>0</v>
      </c>
      <c r="J21" s="26">
        <v>0</v>
      </c>
      <c r="K21" s="26">
        <v>14</v>
      </c>
      <c r="L21" s="26">
        <v>10</v>
      </c>
      <c r="M21" s="26">
        <v>0</v>
      </c>
      <c r="N21" s="26">
        <v>4</v>
      </c>
      <c r="O21" s="26">
        <v>5</v>
      </c>
      <c r="P21" s="26">
        <v>4</v>
      </c>
      <c r="Q21" s="26">
        <v>1</v>
      </c>
      <c r="R21" s="26">
        <v>0</v>
      </c>
      <c r="S21" s="26">
        <f t="shared" si="2"/>
        <v>21</v>
      </c>
      <c r="T21" s="26">
        <f t="shared" si="3"/>
        <v>10</v>
      </c>
      <c r="U21" s="26">
        <f t="shared" si="4"/>
        <v>6</v>
      </c>
      <c r="V21" s="26">
        <f t="shared" si="5"/>
        <v>5</v>
      </c>
      <c r="W21" s="26">
        <f t="shared" si="6"/>
        <v>19</v>
      </c>
      <c r="X21" s="26">
        <f t="shared" si="7"/>
        <v>14</v>
      </c>
      <c r="Y21" s="26">
        <f t="shared" si="8"/>
        <v>1</v>
      </c>
      <c r="Z21" s="26">
        <f t="shared" si="9"/>
        <v>4</v>
      </c>
    </row>
    <row r="22" spans="2:26" ht="20.100000000000001" customHeight="1" thickBot="1" x14ac:dyDescent="0.25">
      <c r="B22" s="6" t="s">
        <v>12</v>
      </c>
      <c r="C22" s="26">
        <v>2</v>
      </c>
      <c r="D22" s="26">
        <v>1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1</v>
      </c>
      <c r="L22" s="26">
        <v>1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f t="shared" si="2"/>
        <v>2</v>
      </c>
      <c r="T22" s="26">
        <f t="shared" si="3"/>
        <v>1</v>
      </c>
      <c r="U22" s="26">
        <f t="shared" si="4"/>
        <v>1</v>
      </c>
      <c r="V22" s="26">
        <f t="shared" si="5"/>
        <v>0</v>
      </c>
      <c r="W22" s="26">
        <f t="shared" si="6"/>
        <v>1</v>
      </c>
      <c r="X22" s="26">
        <f t="shared" si="7"/>
        <v>1</v>
      </c>
      <c r="Y22" s="26">
        <f t="shared" si="8"/>
        <v>0</v>
      </c>
      <c r="Z22" s="26">
        <f t="shared" si="9"/>
        <v>0</v>
      </c>
    </row>
    <row r="23" spans="2:26" ht="20.100000000000001" customHeight="1" thickBot="1" x14ac:dyDescent="0.25">
      <c r="B23" s="6" t="s">
        <v>13</v>
      </c>
      <c r="C23" s="26">
        <v>7</v>
      </c>
      <c r="D23" s="26">
        <v>4</v>
      </c>
      <c r="E23" s="26">
        <v>1</v>
      </c>
      <c r="F23" s="26">
        <v>2</v>
      </c>
      <c r="G23" s="26">
        <v>0</v>
      </c>
      <c r="H23" s="26">
        <v>0</v>
      </c>
      <c r="I23" s="26">
        <v>0</v>
      </c>
      <c r="J23" s="26">
        <v>0</v>
      </c>
      <c r="K23" s="26">
        <v>3</v>
      </c>
      <c r="L23" s="26">
        <v>3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f t="shared" si="2"/>
        <v>7</v>
      </c>
      <c r="T23" s="26">
        <f t="shared" si="3"/>
        <v>4</v>
      </c>
      <c r="U23" s="26">
        <f t="shared" si="4"/>
        <v>1</v>
      </c>
      <c r="V23" s="26">
        <f t="shared" si="5"/>
        <v>2</v>
      </c>
      <c r="W23" s="26">
        <f t="shared" si="6"/>
        <v>3</v>
      </c>
      <c r="X23" s="26">
        <f t="shared" si="7"/>
        <v>3</v>
      </c>
      <c r="Y23" s="26">
        <f t="shared" si="8"/>
        <v>0</v>
      </c>
      <c r="Z23" s="26">
        <f t="shared" si="9"/>
        <v>0</v>
      </c>
    </row>
    <row r="24" spans="2:26" ht="20.100000000000001" customHeight="1" thickBot="1" x14ac:dyDescent="0.25">
      <c r="B24" s="6" t="s">
        <v>14</v>
      </c>
      <c r="C24" s="26">
        <v>11</v>
      </c>
      <c r="D24" s="26">
        <v>8</v>
      </c>
      <c r="E24" s="26">
        <v>1</v>
      </c>
      <c r="F24" s="26">
        <v>2</v>
      </c>
      <c r="G24" s="26">
        <v>4</v>
      </c>
      <c r="H24" s="26">
        <v>4</v>
      </c>
      <c r="I24" s="26">
        <v>0</v>
      </c>
      <c r="J24" s="26">
        <v>0</v>
      </c>
      <c r="K24" s="26">
        <v>16</v>
      </c>
      <c r="L24" s="26">
        <v>9</v>
      </c>
      <c r="M24" s="26">
        <v>4</v>
      </c>
      <c r="N24" s="26">
        <v>3</v>
      </c>
      <c r="O24" s="26">
        <v>7</v>
      </c>
      <c r="P24" s="26">
        <v>6</v>
      </c>
      <c r="Q24" s="26">
        <v>1</v>
      </c>
      <c r="R24" s="26">
        <v>0</v>
      </c>
      <c r="S24" s="26">
        <f t="shared" si="2"/>
        <v>15</v>
      </c>
      <c r="T24" s="26">
        <f t="shared" si="3"/>
        <v>12</v>
      </c>
      <c r="U24" s="26">
        <f t="shared" si="4"/>
        <v>1</v>
      </c>
      <c r="V24" s="26">
        <f t="shared" si="5"/>
        <v>2</v>
      </c>
      <c r="W24" s="26">
        <f t="shared" si="6"/>
        <v>23</v>
      </c>
      <c r="X24" s="26">
        <f t="shared" si="7"/>
        <v>15</v>
      </c>
      <c r="Y24" s="26">
        <f t="shared" si="8"/>
        <v>5</v>
      </c>
      <c r="Z24" s="26">
        <f t="shared" si="9"/>
        <v>3</v>
      </c>
    </row>
    <row r="25" spans="2:26" ht="20.100000000000001" customHeight="1" thickBot="1" x14ac:dyDescent="0.25">
      <c r="B25" s="6" t="s">
        <v>15</v>
      </c>
      <c r="C25" s="26">
        <v>1</v>
      </c>
      <c r="D25" s="26">
        <v>0</v>
      </c>
      <c r="E25" s="26">
        <v>1</v>
      </c>
      <c r="F25" s="26">
        <v>0</v>
      </c>
      <c r="G25" s="26">
        <v>1</v>
      </c>
      <c r="H25" s="26">
        <v>1</v>
      </c>
      <c r="I25" s="26">
        <v>0</v>
      </c>
      <c r="J25" s="26">
        <v>0</v>
      </c>
      <c r="K25" s="26">
        <v>5</v>
      </c>
      <c r="L25" s="26">
        <v>5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f t="shared" si="2"/>
        <v>2</v>
      </c>
      <c r="T25" s="26">
        <f t="shared" si="3"/>
        <v>1</v>
      </c>
      <c r="U25" s="26">
        <f t="shared" si="4"/>
        <v>1</v>
      </c>
      <c r="V25" s="26">
        <f t="shared" si="5"/>
        <v>0</v>
      </c>
      <c r="W25" s="26">
        <f t="shared" si="6"/>
        <v>5</v>
      </c>
      <c r="X25" s="26">
        <f t="shared" si="7"/>
        <v>5</v>
      </c>
      <c r="Y25" s="26">
        <f t="shared" si="8"/>
        <v>0</v>
      </c>
      <c r="Z25" s="26">
        <f t="shared" si="9"/>
        <v>0</v>
      </c>
    </row>
    <row r="26" spans="2:26" ht="20.100000000000001" customHeight="1" thickBot="1" x14ac:dyDescent="0.25">
      <c r="B26" s="6" t="s">
        <v>16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5</v>
      </c>
      <c r="L26" s="26">
        <v>4</v>
      </c>
      <c r="M26" s="26">
        <v>1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f t="shared" si="2"/>
        <v>0</v>
      </c>
      <c r="T26" s="26">
        <f t="shared" si="3"/>
        <v>0</v>
      </c>
      <c r="U26" s="26">
        <f t="shared" si="4"/>
        <v>0</v>
      </c>
      <c r="V26" s="26">
        <f t="shared" si="5"/>
        <v>0</v>
      </c>
      <c r="W26" s="26">
        <f t="shared" si="6"/>
        <v>5</v>
      </c>
      <c r="X26" s="26">
        <f t="shared" si="7"/>
        <v>4</v>
      </c>
      <c r="Y26" s="26">
        <f t="shared" si="8"/>
        <v>1</v>
      </c>
      <c r="Z26" s="26">
        <f t="shared" si="9"/>
        <v>0</v>
      </c>
    </row>
    <row r="27" spans="2:26" ht="20.100000000000001" customHeight="1" thickBot="1" x14ac:dyDescent="0.25">
      <c r="B27" s="7" t="s">
        <v>17</v>
      </c>
      <c r="C27" s="26">
        <v>7</v>
      </c>
      <c r="D27" s="26">
        <v>6</v>
      </c>
      <c r="E27" s="26">
        <v>0</v>
      </c>
      <c r="F27" s="26">
        <v>1</v>
      </c>
      <c r="G27" s="26">
        <v>0</v>
      </c>
      <c r="H27" s="26">
        <v>0</v>
      </c>
      <c r="I27" s="26">
        <v>0</v>
      </c>
      <c r="J27" s="26">
        <v>0</v>
      </c>
      <c r="K27" s="26">
        <v>7</v>
      </c>
      <c r="L27" s="26">
        <v>5</v>
      </c>
      <c r="M27" s="26">
        <v>1</v>
      </c>
      <c r="N27" s="26">
        <v>1</v>
      </c>
      <c r="O27" s="26">
        <v>1</v>
      </c>
      <c r="P27" s="26">
        <v>1</v>
      </c>
      <c r="Q27" s="26">
        <v>0</v>
      </c>
      <c r="R27" s="26">
        <v>0</v>
      </c>
      <c r="S27" s="26">
        <f t="shared" si="2"/>
        <v>7</v>
      </c>
      <c r="T27" s="26">
        <f t="shared" si="3"/>
        <v>6</v>
      </c>
      <c r="U27" s="26">
        <f t="shared" si="4"/>
        <v>0</v>
      </c>
      <c r="V27" s="26">
        <f t="shared" si="5"/>
        <v>1</v>
      </c>
      <c r="W27" s="26">
        <f t="shared" si="6"/>
        <v>8</v>
      </c>
      <c r="X27" s="26">
        <f t="shared" si="7"/>
        <v>6</v>
      </c>
      <c r="Y27" s="26">
        <f t="shared" si="8"/>
        <v>1</v>
      </c>
      <c r="Z27" s="26">
        <f t="shared" si="9"/>
        <v>1</v>
      </c>
    </row>
    <row r="28" spans="2:26" ht="20.100000000000001" customHeight="1" thickBot="1" x14ac:dyDescent="0.25">
      <c r="B28" s="8" t="s">
        <v>18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f t="shared" si="2"/>
        <v>0</v>
      </c>
      <c r="T28" s="26">
        <f t="shared" si="3"/>
        <v>0</v>
      </c>
      <c r="U28" s="26">
        <f t="shared" si="4"/>
        <v>0</v>
      </c>
      <c r="V28" s="26">
        <f t="shared" si="5"/>
        <v>0</v>
      </c>
      <c r="W28" s="26">
        <f t="shared" si="6"/>
        <v>0</v>
      </c>
      <c r="X28" s="26">
        <f t="shared" si="7"/>
        <v>0</v>
      </c>
      <c r="Y28" s="26">
        <f t="shared" si="8"/>
        <v>0</v>
      </c>
      <c r="Z28" s="26">
        <f t="shared" si="9"/>
        <v>0</v>
      </c>
    </row>
    <row r="29" spans="2:26" ht="20.100000000000001" customHeight="1" thickBot="1" x14ac:dyDescent="0.25">
      <c r="B29" s="9" t="s">
        <v>33</v>
      </c>
      <c r="C29" s="13">
        <f>SUM(C12:C28)</f>
        <v>103</v>
      </c>
      <c r="D29" s="13">
        <f t="shared" ref="D29:R29" si="10">SUM(D12:D28)</f>
        <v>63</v>
      </c>
      <c r="E29" s="13">
        <f t="shared" si="10"/>
        <v>21</v>
      </c>
      <c r="F29" s="13">
        <f t="shared" si="10"/>
        <v>19</v>
      </c>
      <c r="G29" s="13">
        <f t="shared" si="10"/>
        <v>20</v>
      </c>
      <c r="H29" s="13">
        <f t="shared" si="10"/>
        <v>19</v>
      </c>
      <c r="I29" s="13">
        <f t="shared" si="10"/>
        <v>1</v>
      </c>
      <c r="J29" s="13">
        <f t="shared" si="10"/>
        <v>0</v>
      </c>
      <c r="K29" s="13">
        <f t="shared" si="10"/>
        <v>97</v>
      </c>
      <c r="L29" s="13">
        <f t="shared" si="10"/>
        <v>60</v>
      </c>
      <c r="M29" s="13">
        <f t="shared" si="10"/>
        <v>18</v>
      </c>
      <c r="N29" s="13">
        <f t="shared" si="10"/>
        <v>19</v>
      </c>
      <c r="O29" s="13">
        <f t="shared" si="10"/>
        <v>30</v>
      </c>
      <c r="P29" s="13">
        <f t="shared" si="10"/>
        <v>23</v>
      </c>
      <c r="Q29" s="13">
        <f t="shared" si="10"/>
        <v>6</v>
      </c>
      <c r="R29" s="13">
        <f t="shared" si="10"/>
        <v>1</v>
      </c>
      <c r="S29" s="13">
        <f>SUM(S12:S28)</f>
        <v>123</v>
      </c>
      <c r="T29" s="13">
        <f t="shared" ref="T29:Z29" si="11">SUM(T12:T28)</f>
        <v>82</v>
      </c>
      <c r="U29" s="13">
        <f t="shared" si="11"/>
        <v>22</v>
      </c>
      <c r="V29" s="13">
        <f t="shared" si="11"/>
        <v>19</v>
      </c>
      <c r="W29" s="13">
        <f t="shared" si="11"/>
        <v>127</v>
      </c>
      <c r="X29" s="13">
        <f t="shared" si="11"/>
        <v>83</v>
      </c>
      <c r="Y29" s="13">
        <f t="shared" si="11"/>
        <v>24</v>
      </c>
      <c r="Z29" s="13">
        <f t="shared" si="11"/>
        <v>20</v>
      </c>
    </row>
    <row r="30" spans="2:26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3" spans="2:14" ht="44.25" customHeight="1" thickBot="1" x14ac:dyDescent="0.25">
      <c r="B33" s="20"/>
      <c r="C33" s="35" t="s">
        <v>122</v>
      </c>
      <c r="D33" s="35"/>
      <c r="E33" s="35"/>
      <c r="F33" s="35"/>
      <c r="G33" s="35" t="s">
        <v>122</v>
      </c>
      <c r="H33" s="35"/>
      <c r="I33" s="35"/>
      <c r="J33" s="35"/>
      <c r="K33" s="35" t="s">
        <v>122</v>
      </c>
      <c r="L33" s="35"/>
      <c r="M33" s="35"/>
      <c r="N33" s="35"/>
    </row>
    <row r="34" spans="2:14" ht="44.25" customHeight="1" thickBot="1" x14ac:dyDescent="0.25">
      <c r="B34" s="20"/>
      <c r="C34" s="63" t="s">
        <v>99</v>
      </c>
      <c r="D34" s="62"/>
      <c r="E34" s="62"/>
      <c r="F34" s="62"/>
      <c r="G34" s="63" t="s">
        <v>101</v>
      </c>
      <c r="H34" s="62"/>
      <c r="I34" s="62"/>
      <c r="J34" s="62"/>
      <c r="K34" s="63" t="s">
        <v>100</v>
      </c>
      <c r="L34" s="62"/>
      <c r="M34" s="62"/>
      <c r="N34" s="62"/>
    </row>
    <row r="35" spans="2:14" ht="44.25" customHeight="1" thickBot="1" x14ac:dyDescent="0.25">
      <c r="B35" s="20"/>
      <c r="C35" s="17" t="s">
        <v>33</v>
      </c>
      <c r="D35" s="17" t="s">
        <v>93</v>
      </c>
      <c r="E35" s="17" t="s">
        <v>94</v>
      </c>
      <c r="F35" s="17" t="s">
        <v>95</v>
      </c>
      <c r="G35" s="17" t="s">
        <v>33</v>
      </c>
      <c r="H35" s="17" t="s">
        <v>93</v>
      </c>
      <c r="I35" s="17" t="s">
        <v>94</v>
      </c>
      <c r="J35" s="17" t="s">
        <v>95</v>
      </c>
      <c r="K35" s="17" t="s">
        <v>33</v>
      </c>
      <c r="L35" s="17" t="s">
        <v>93</v>
      </c>
      <c r="M35" s="17" t="s">
        <v>94</v>
      </c>
      <c r="N35" s="17" t="s">
        <v>95</v>
      </c>
    </row>
    <row r="36" spans="2:14" ht="20.100000000000001" customHeight="1" thickBot="1" x14ac:dyDescent="0.25">
      <c r="B36" s="5" t="s">
        <v>2</v>
      </c>
      <c r="C36" s="15">
        <f t="shared" ref="C36:J36" si="12">IF(C12=0,"-",IF(K12=0,"-",(K12-C12)/C12))</f>
        <v>0</v>
      </c>
      <c r="D36" s="15">
        <f t="shared" si="12"/>
        <v>-0.33333333333333331</v>
      </c>
      <c r="E36" s="15">
        <f t="shared" si="12"/>
        <v>0</v>
      </c>
      <c r="F36" s="15">
        <f t="shared" si="12"/>
        <v>1.5</v>
      </c>
      <c r="G36" s="15">
        <f t="shared" si="12"/>
        <v>2.5</v>
      </c>
      <c r="H36" s="15">
        <f t="shared" si="12"/>
        <v>1</v>
      </c>
      <c r="I36" s="15" t="str">
        <f t="shared" si="12"/>
        <v>-</v>
      </c>
      <c r="J36" s="15" t="str">
        <f t="shared" si="12"/>
        <v>-</v>
      </c>
      <c r="K36" s="15">
        <f>IF(S12=0,"-",IF(W12=0,"-",(W12-S12)/S12))</f>
        <v>0.26315789473684209</v>
      </c>
      <c r="L36" s="15">
        <f>IF(T12=0,"-",IF(X12=0,"-",(X12-T12)/T12))</f>
        <v>-9.0909090909090912E-2</v>
      </c>
      <c r="M36" s="15">
        <f>IF(U12=0,"-",IF(Y12=0,"-",(Y12-U12)/U12))</f>
        <v>0.33333333333333331</v>
      </c>
      <c r="N36" s="15">
        <f>IF(V12=0,"-",IF(Z12=0,"-",(Z12-V12)/V12))</f>
        <v>2</v>
      </c>
    </row>
    <row r="37" spans="2:14" ht="20.100000000000001" customHeight="1" thickBot="1" x14ac:dyDescent="0.25">
      <c r="B37" s="6" t="s">
        <v>3</v>
      </c>
      <c r="C37" s="15" t="str">
        <f t="shared" ref="C37:J37" si="13">IF(C13=0,"-",IF(K13=0,"-",(K13-C13)/C13))</f>
        <v>-</v>
      </c>
      <c r="D37" s="15" t="str">
        <f t="shared" si="13"/>
        <v>-</v>
      </c>
      <c r="E37" s="15" t="str">
        <f t="shared" si="13"/>
        <v>-</v>
      </c>
      <c r="F37" s="15" t="str">
        <f t="shared" si="13"/>
        <v>-</v>
      </c>
      <c r="G37" s="15" t="str">
        <f t="shared" si="13"/>
        <v>-</v>
      </c>
      <c r="H37" s="15" t="str">
        <f t="shared" si="13"/>
        <v>-</v>
      </c>
      <c r="I37" s="15" t="str">
        <f t="shared" si="13"/>
        <v>-</v>
      </c>
      <c r="J37" s="15" t="str">
        <f t="shared" si="13"/>
        <v>-</v>
      </c>
      <c r="K37" s="15" t="str">
        <f t="shared" ref="K37:N37" si="14">IF(S13=0,"-",IF(W13=0,"-",(W13-S13)/S13))</f>
        <v>-</v>
      </c>
      <c r="L37" s="15" t="str">
        <f t="shared" si="14"/>
        <v>-</v>
      </c>
      <c r="M37" s="15" t="str">
        <f t="shared" si="14"/>
        <v>-</v>
      </c>
      <c r="N37" s="15" t="str">
        <f t="shared" si="14"/>
        <v>-</v>
      </c>
    </row>
    <row r="38" spans="2:14" ht="20.100000000000001" customHeight="1" thickBot="1" x14ac:dyDescent="0.25">
      <c r="B38" s="6" t="s">
        <v>4</v>
      </c>
      <c r="C38" s="15">
        <f t="shared" ref="C38:J38" si="15">IF(C14=0,"-",IF(K14=0,"-",(K14-C14)/C14))</f>
        <v>1</v>
      </c>
      <c r="D38" s="15" t="str">
        <f t="shared" si="15"/>
        <v>-</v>
      </c>
      <c r="E38" s="15">
        <f t="shared" si="15"/>
        <v>0</v>
      </c>
      <c r="F38" s="15" t="str">
        <f t="shared" si="15"/>
        <v>-</v>
      </c>
      <c r="G38" s="15" t="str">
        <f t="shared" si="15"/>
        <v>-</v>
      </c>
      <c r="H38" s="15" t="str">
        <f t="shared" si="15"/>
        <v>-</v>
      </c>
      <c r="I38" s="15" t="str">
        <f t="shared" si="15"/>
        <v>-</v>
      </c>
      <c r="J38" s="15" t="str">
        <f t="shared" si="15"/>
        <v>-</v>
      </c>
      <c r="K38" s="15">
        <f t="shared" ref="K38:N38" si="16">IF(S14=0,"-",IF(W14=0,"-",(W14-S14)/S14))</f>
        <v>0</v>
      </c>
      <c r="L38" s="15">
        <f t="shared" si="16"/>
        <v>0</v>
      </c>
      <c r="M38" s="15">
        <f t="shared" si="16"/>
        <v>0</v>
      </c>
      <c r="N38" s="15" t="str">
        <f t="shared" si="16"/>
        <v>-</v>
      </c>
    </row>
    <row r="39" spans="2:14" ht="20.100000000000001" customHeight="1" thickBot="1" x14ac:dyDescent="0.25">
      <c r="B39" s="6" t="s">
        <v>5</v>
      </c>
      <c r="C39" s="15" t="str">
        <f t="shared" ref="C39:J39" si="17">IF(C15=0,"-",IF(K15=0,"-",(K15-C15)/C15))</f>
        <v>-</v>
      </c>
      <c r="D39" s="15" t="str">
        <f t="shared" si="17"/>
        <v>-</v>
      </c>
      <c r="E39" s="15" t="str">
        <f t="shared" si="17"/>
        <v>-</v>
      </c>
      <c r="F39" s="15" t="str">
        <f t="shared" si="17"/>
        <v>-</v>
      </c>
      <c r="G39" s="15" t="str">
        <f t="shared" si="17"/>
        <v>-</v>
      </c>
      <c r="H39" s="15" t="str">
        <f t="shared" si="17"/>
        <v>-</v>
      </c>
      <c r="I39" s="15" t="str">
        <f t="shared" si="17"/>
        <v>-</v>
      </c>
      <c r="J39" s="15" t="str">
        <f t="shared" si="17"/>
        <v>-</v>
      </c>
      <c r="K39" s="15" t="str">
        <f t="shared" ref="K39:N39" si="18">IF(S15=0,"-",IF(W15=0,"-",(W15-S15)/S15))</f>
        <v>-</v>
      </c>
      <c r="L39" s="15" t="str">
        <f t="shared" si="18"/>
        <v>-</v>
      </c>
      <c r="M39" s="15" t="str">
        <f t="shared" si="18"/>
        <v>-</v>
      </c>
      <c r="N39" s="15" t="str">
        <f t="shared" si="18"/>
        <v>-</v>
      </c>
    </row>
    <row r="40" spans="2:14" ht="20.100000000000001" customHeight="1" thickBot="1" x14ac:dyDescent="0.25">
      <c r="B40" s="6" t="s">
        <v>6</v>
      </c>
      <c r="C40" s="15">
        <f t="shared" ref="C40:J40" si="19">IF(C16=0,"-",IF(K16=0,"-",(K16-C16)/C16))</f>
        <v>0</v>
      </c>
      <c r="D40" s="15">
        <f t="shared" si="19"/>
        <v>0</v>
      </c>
      <c r="E40" s="15">
        <f t="shared" si="19"/>
        <v>1</v>
      </c>
      <c r="F40" s="15" t="str">
        <f t="shared" si="19"/>
        <v>-</v>
      </c>
      <c r="G40" s="15">
        <f t="shared" si="19"/>
        <v>0</v>
      </c>
      <c r="H40" s="15" t="str">
        <f t="shared" si="19"/>
        <v>-</v>
      </c>
      <c r="I40" s="15" t="str">
        <f t="shared" si="19"/>
        <v>-</v>
      </c>
      <c r="J40" s="15" t="str">
        <f t="shared" si="19"/>
        <v>-</v>
      </c>
      <c r="K40" s="15">
        <f t="shared" ref="K40:N40" si="20">IF(S16=0,"-",IF(W16=0,"-",(W16-S16)/S16))</f>
        <v>0</v>
      </c>
      <c r="L40" s="15">
        <f t="shared" si="20"/>
        <v>0.33333333333333331</v>
      </c>
      <c r="M40" s="15">
        <f t="shared" si="20"/>
        <v>0</v>
      </c>
      <c r="N40" s="15" t="str">
        <f t="shared" si="20"/>
        <v>-</v>
      </c>
    </row>
    <row r="41" spans="2:14" ht="20.100000000000001" customHeight="1" thickBot="1" x14ac:dyDescent="0.25">
      <c r="B41" s="6" t="s">
        <v>7</v>
      </c>
      <c r="C41" s="15" t="str">
        <f t="shared" ref="C41:J41" si="21">IF(C17=0,"-",IF(K17=0,"-",(K17-C17)/C17))</f>
        <v>-</v>
      </c>
      <c r="D41" s="15" t="str">
        <f t="shared" si="21"/>
        <v>-</v>
      </c>
      <c r="E41" s="15" t="str">
        <f t="shared" si="21"/>
        <v>-</v>
      </c>
      <c r="F41" s="15" t="str">
        <f t="shared" si="21"/>
        <v>-</v>
      </c>
      <c r="G41" s="15" t="str">
        <f t="shared" si="21"/>
        <v>-</v>
      </c>
      <c r="H41" s="15" t="str">
        <f t="shared" si="21"/>
        <v>-</v>
      </c>
      <c r="I41" s="15" t="str">
        <f t="shared" si="21"/>
        <v>-</v>
      </c>
      <c r="J41" s="15" t="str">
        <f t="shared" si="21"/>
        <v>-</v>
      </c>
      <c r="K41" s="15" t="str">
        <f t="shared" ref="K41:N41" si="22">IF(S17=0,"-",IF(W17=0,"-",(W17-S17)/S17))</f>
        <v>-</v>
      </c>
      <c r="L41" s="15" t="str">
        <f t="shared" si="22"/>
        <v>-</v>
      </c>
      <c r="M41" s="15" t="str">
        <f t="shared" si="22"/>
        <v>-</v>
      </c>
      <c r="N41" s="15" t="str">
        <f t="shared" si="22"/>
        <v>-</v>
      </c>
    </row>
    <row r="42" spans="2:14" ht="20.100000000000001" customHeight="1" thickBot="1" x14ac:dyDescent="0.25">
      <c r="B42" s="6" t="s">
        <v>8</v>
      </c>
      <c r="C42" s="15">
        <f t="shared" ref="C42:J42" si="23">IF(C18=0,"-",IF(K18=0,"-",(K18-C18)/C18))</f>
        <v>-0.4</v>
      </c>
      <c r="D42" s="15">
        <f t="shared" si="23"/>
        <v>0</v>
      </c>
      <c r="E42" s="15">
        <f t="shared" si="23"/>
        <v>-0.5</v>
      </c>
      <c r="F42" s="15" t="str">
        <f t="shared" si="23"/>
        <v>-</v>
      </c>
      <c r="G42" s="15" t="str">
        <f t="shared" si="23"/>
        <v>-</v>
      </c>
      <c r="H42" s="15" t="str">
        <f t="shared" si="23"/>
        <v>-</v>
      </c>
      <c r="I42" s="15" t="str">
        <f t="shared" si="23"/>
        <v>-</v>
      </c>
      <c r="J42" s="15" t="str">
        <f t="shared" si="23"/>
        <v>-</v>
      </c>
      <c r="K42" s="15">
        <f t="shared" ref="K42:N42" si="24">IF(S18=0,"-",IF(W18=0,"-",(W18-S18)/S18))</f>
        <v>-0.66666666666666663</v>
      </c>
      <c r="L42" s="15">
        <f t="shared" si="24"/>
        <v>-0.66666666666666663</v>
      </c>
      <c r="M42" s="15">
        <f t="shared" si="24"/>
        <v>-0.5</v>
      </c>
      <c r="N42" s="15" t="str">
        <f t="shared" si="24"/>
        <v>-</v>
      </c>
    </row>
    <row r="43" spans="2:14" ht="20.100000000000001" customHeight="1" thickBot="1" x14ac:dyDescent="0.25">
      <c r="B43" s="6" t="s">
        <v>9</v>
      </c>
      <c r="C43" s="15">
        <f t="shared" ref="C43:J43" si="25">IF(C19=0,"-",IF(K19=0,"-",(K19-C19)/C19))</f>
        <v>-0.66666666666666663</v>
      </c>
      <c r="D43" s="15">
        <f t="shared" si="25"/>
        <v>-0.66666666666666663</v>
      </c>
      <c r="E43" s="15" t="str">
        <f t="shared" si="25"/>
        <v>-</v>
      </c>
      <c r="F43" s="15" t="str">
        <f t="shared" si="25"/>
        <v>-</v>
      </c>
      <c r="G43" s="15" t="str">
        <f t="shared" si="25"/>
        <v>-</v>
      </c>
      <c r="H43" s="15" t="str">
        <f t="shared" si="25"/>
        <v>-</v>
      </c>
      <c r="I43" s="15" t="str">
        <f t="shared" si="25"/>
        <v>-</v>
      </c>
      <c r="J43" s="15" t="str">
        <f t="shared" si="25"/>
        <v>-</v>
      </c>
      <c r="K43" s="15">
        <f t="shared" ref="K43:N43" si="26">IF(S19=0,"-",IF(W19=0,"-",(W19-S19)/S19))</f>
        <v>-0.33333333333333331</v>
      </c>
      <c r="L43" s="15">
        <f t="shared" si="26"/>
        <v>-0.66666666666666663</v>
      </c>
      <c r="M43" s="15" t="str">
        <f t="shared" si="26"/>
        <v>-</v>
      </c>
      <c r="N43" s="15" t="str">
        <f t="shared" si="26"/>
        <v>-</v>
      </c>
    </row>
    <row r="44" spans="2:14" ht="20.100000000000001" customHeight="1" thickBot="1" x14ac:dyDescent="0.25">
      <c r="B44" s="6" t="s">
        <v>10</v>
      </c>
      <c r="C44" s="15">
        <f t="shared" ref="C44:J44" si="27">IF(C20=0,"-",IF(K20=0,"-",(K20-C20)/C20))</f>
        <v>-0.30434782608695654</v>
      </c>
      <c r="D44" s="15">
        <f t="shared" si="27"/>
        <v>-0.47058823529411764</v>
      </c>
      <c r="E44" s="15">
        <f t="shared" si="27"/>
        <v>0</v>
      </c>
      <c r="F44" s="15">
        <f t="shared" si="27"/>
        <v>0.2</v>
      </c>
      <c r="G44" s="15">
        <f t="shared" si="27"/>
        <v>-0.16666666666666666</v>
      </c>
      <c r="H44" s="15">
        <f t="shared" si="27"/>
        <v>-0.16666666666666666</v>
      </c>
      <c r="I44" s="15" t="str">
        <f t="shared" si="27"/>
        <v>-</v>
      </c>
      <c r="J44" s="15" t="str">
        <f t="shared" si="27"/>
        <v>-</v>
      </c>
      <c r="K44" s="15">
        <f t="shared" ref="K44:N44" si="28">IF(S20=0,"-",IF(W20=0,"-",(W20-S20)/S20))</f>
        <v>-0.27586206896551724</v>
      </c>
      <c r="L44" s="15">
        <f t="shared" si="28"/>
        <v>-0.39130434782608697</v>
      </c>
      <c r="M44" s="15">
        <f t="shared" si="28"/>
        <v>0</v>
      </c>
      <c r="N44" s="15">
        <f t="shared" si="28"/>
        <v>0.2</v>
      </c>
    </row>
    <row r="45" spans="2:14" ht="20.100000000000001" customHeight="1" thickBot="1" x14ac:dyDescent="0.25">
      <c r="B45" s="6" t="s">
        <v>11</v>
      </c>
      <c r="C45" s="15">
        <f t="shared" ref="C45:J45" si="29">IF(C21=0,"-",IF(K21=0,"-",(K21-C21)/C21))</f>
        <v>-0.3</v>
      </c>
      <c r="D45" s="15">
        <f t="shared" si="29"/>
        <v>0.1111111111111111</v>
      </c>
      <c r="E45" s="15" t="str">
        <f t="shared" si="29"/>
        <v>-</v>
      </c>
      <c r="F45" s="15">
        <f t="shared" si="29"/>
        <v>-0.2</v>
      </c>
      <c r="G45" s="15">
        <f t="shared" si="29"/>
        <v>4</v>
      </c>
      <c r="H45" s="15">
        <f t="shared" si="29"/>
        <v>3</v>
      </c>
      <c r="I45" s="15" t="str">
        <f t="shared" si="29"/>
        <v>-</v>
      </c>
      <c r="J45" s="15" t="str">
        <f t="shared" si="29"/>
        <v>-</v>
      </c>
      <c r="K45" s="15">
        <f t="shared" ref="K45:N45" si="30">IF(S21=0,"-",IF(W21=0,"-",(W21-S21)/S21))</f>
        <v>-9.5238095238095233E-2</v>
      </c>
      <c r="L45" s="15">
        <f t="shared" si="30"/>
        <v>0.4</v>
      </c>
      <c r="M45" s="15">
        <f t="shared" si="30"/>
        <v>-0.83333333333333337</v>
      </c>
      <c r="N45" s="15">
        <f t="shared" si="30"/>
        <v>-0.2</v>
      </c>
    </row>
    <row r="46" spans="2:14" ht="20.100000000000001" customHeight="1" thickBot="1" x14ac:dyDescent="0.25">
      <c r="B46" s="6" t="s">
        <v>12</v>
      </c>
      <c r="C46" s="15">
        <f t="shared" ref="C46:J46" si="31">IF(C22=0,"-",IF(K22=0,"-",(K22-C22)/C22))</f>
        <v>-0.5</v>
      </c>
      <c r="D46" s="15">
        <f t="shared" si="31"/>
        <v>0</v>
      </c>
      <c r="E46" s="15" t="str">
        <f t="shared" si="31"/>
        <v>-</v>
      </c>
      <c r="F46" s="15" t="str">
        <f t="shared" si="31"/>
        <v>-</v>
      </c>
      <c r="G46" s="15" t="str">
        <f t="shared" si="31"/>
        <v>-</v>
      </c>
      <c r="H46" s="15" t="str">
        <f t="shared" si="31"/>
        <v>-</v>
      </c>
      <c r="I46" s="15" t="str">
        <f t="shared" si="31"/>
        <v>-</v>
      </c>
      <c r="J46" s="15" t="str">
        <f t="shared" si="31"/>
        <v>-</v>
      </c>
      <c r="K46" s="15">
        <f t="shared" ref="K46:N46" si="32">IF(S22=0,"-",IF(W22=0,"-",(W22-S22)/S22))</f>
        <v>-0.5</v>
      </c>
      <c r="L46" s="15">
        <f t="shared" si="32"/>
        <v>0</v>
      </c>
      <c r="M46" s="15" t="str">
        <f t="shared" si="32"/>
        <v>-</v>
      </c>
      <c r="N46" s="15" t="str">
        <f t="shared" si="32"/>
        <v>-</v>
      </c>
    </row>
    <row r="47" spans="2:14" ht="20.100000000000001" customHeight="1" thickBot="1" x14ac:dyDescent="0.25">
      <c r="B47" s="6" t="s">
        <v>13</v>
      </c>
      <c r="C47" s="15">
        <f t="shared" ref="C47:J47" si="33">IF(C23=0,"-",IF(K23=0,"-",(K23-C23)/C23))</f>
        <v>-0.5714285714285714</v>
      </c>
      <c r="D47" s="15">
        <f t="shared" si="33"/>
        <v>-0.25</v>
      </c>
      <c r="E47" s="15" t="str">
        <f t="shared" si="33"/>
        <v>-</v>
      </c>
      <c r="F47" s="15" t="str">
        <f t="shared" si="33"/>
        <v>-</v>
      </c>
      <c r="G47" s="15" t="str">
        <f t="shared" si="33"/>
        <v>-</v>
      </c>
      <c r="H47" s="15" t="str">
        <f t="shared" si="33"/>
        <v>-</v>
      </c>
      <c r="I47" s="15" t="str">
        <f t="shared" si="33"/>
        <v>-</v>
      </c>
      <c r="J47" s="15" t="str">
        <f t="shared" si="33"/>
        <v>-</v>
      </c>
      <c r="K47" s="15">
        <f t="shared" ref="K47:N47" si="34">IF(S23=0,"-",IF(W23=0,"-",(W23-S23)/S23))</f>
        <v>-0.5714285714285714</v>
      </c>
      <c r="L47" s="15">
        <f t="shared" si="34"/>
        <v>-0.25</v>
      </c>
      <c r="M47" s="15" t="str">
        <f t="shared" si="34"/>
        <v>-</v>
      </c>
      <c r="N47" s="15" t="str">
        <f t="shared" si="34"/>
        <v>-</v>
      </c>
    </row>
    <row r="48" spans="2:14" ht="20.100000000000001" customHeight="1" thickBot="1" x14ac:dyDescent="0.25">
      <c r="B48" s="6" t="s">
        <v>14</v>
      </c>
      <c r="C48" s="15">
        <f t="shared" ref="C48:J48" si="35">IF(C24=0,"-",IF(K24=0,"-",(K24-C24)/C24))</f>
        <v>0.45454545454545453</v>
      </c>
      <c r="D48" s="15">
        <f t="shared" si="35"/>
        <v>0.125</v>
      </c>
      <c r="E48" s="15">
        <f t="shared" si="35"/>
        <v>3</v>
      </c>
      <c r="F48" s="15">
        <f t="shared" si="35"/>
        <v>0.5</v>
      </c>
      <c r="G48" s="15">
        <f t="shared" si="35"/>
        <v>0.75</v>
      </c>
      <c r="H48" s="15">
        <f t="shared" si="35"/>
        <v>0.5</v>
      </c>
      <c r="I48" s="15" t="str">
        <f t="shared" si="35"/>
        <v>-</v>
      </c>
      <c r="J48" s="15" t="str">
        <f t="shared" si="35"/>
        <v>-</v>
      </c>
      <c r="K48" s="15">
        <f t="shared" ref="K48:N48" si="36">IF(S24=0,"-",IF(W24=0,"-",(W24-S24)/S24))</f>
        <v>0.53333333333333333</v>
      </c>
      <c r="L48" s="15">
        <f t="shared" si="36"/>
        <v>0.25</v>
      </c>
      <c r="M48" s="15">
        <f t="shared" si="36"/>
        <v>4</v>
      </c>
      <c r="N48" s="15">
        <f t="shared" si="36"/>
        <v>0.5</v>
      </c>
    </row>
    <row r="49" spans="2:14" ht="20.100000000000001" customHeight="1" thickBot="1" x14ac:dyDescent="0.25">
      <c r="B49" s="6" t="s">
        <v>15</v>
      </c>
      <c r="C49" s="15">
        <f t="shared" ref="C49:J49" si="37">IF(C25=0,"-",IF(K25=0,"-",(K25-C25)/C25))</f>
        <v>4</v>
      </c>
      <c r="D49" s="15" t="str">
        <f t="shared" si="37"/>
        <v>-</v>
      </c>
      <c r="E49" s="15" t="str">
        <f t="shared" si="37"/>
        <v>-</v>
      </c>
      <c r="F49" s="15" t="str">
        <f t="shared" si="37"/>
        <v>-</v>
      </c>
      <c r="G49" s="15" t="str">
        <f t="shared" si="37"/>
        <v>-</v>
      </c>
      <c r="H49" s="15" t="str">
        <f t="shared" si="37"/>
        <v>-</v>
      </c>
      <c r="I49" s="15" t="str">
        <f t="shared" si="37"/>
        <v>-</v>
      </c>
      <c r="J49" s="15" t="str">
        <f t="shared" si="37"/>
        <v>-</v>
      </c>
      <c r="K49" s="15">
        <f t="shared" ref="K49:N49" si="38">IF(S25=0,"-",IF(W25=0,"-",(W25-S25)/S25))</f>
        <v>1.5</v>
      </c>
      <c r="L49" s="15">
        <f t="shared" si="38"/>
        <v>4</v>
      </c>
      <c r="M49" s="15" t="str">
        <f t="shared" si="38"/>
        <v>-</v>
      </c>
      <c r="N49" s="15" t="str">
        <f t="shared" si="38"/>
        <v>-</v>
      </c>
    </row>
    <row r="50" spans="2:14" ht="20.100000000000001" customHeight="1" thickBot="1" x14ac:dyDescent="0.25">
      <c r="B50" s="6" t="s">
        <v>16</v>
      </c>
      <c r="C50" s="15" t="str">
        <f t="shared" ref="C50:J50" si="39">IF(C26=0,"-",IF(K26=0,"-",(K26-C26)/C26))</f>
        <v>-</v>
      </c>
      <c r="D50" s="15" t="str">
        <f t="shared" si="39"/>
        <v>-</v>
      </c>
      <c r="E50" s="15" t="str">
        <f t="shared" si="39"/>
        <v>-</v>
      </c>
      <c r="F50" s="15" t="str">
        <f t="shared" si="39"/>
        <v>-</v>
      </c>
      <c r="G50" s="15" t="str">
        <f t="shared" si="39"/>
        <v>-</v>
      </c>
      <c r="H50" s="15" t="str">
        <f t="shared" si="39"/>
        <v>-</v>
      </c>
      <c r="I50" s="15" t="str">
        <f t="shared" si="39"/>
        <v>-</v>
      </c>
      <c r="J50" s="15" t="str">
        <f t="shared" si="39"/>
        <v>-</v>
      </c>
      <c r="K50" s="15" t="str">
        <f t="shared" ref="K50:N50" si="40">IF(S26=0,"-",IF(W26=0,"-",(W26-S26)/S26))</f>
        <v>-</v>
      </c>
      <c r="L50" s="15" t="str">
        <f t="shared" si="40"/>
        <v>-</v>
      </c>
      <c r="M50" s="15" t="str">
        <f t="shared" si="40"/>
        <v>-</v>
      </c>
      <c r="N50" s="15" t="str">
        <f t="shared" si="40"/>
        <v>-</v>
      </c>
    </row>
    <row r="51" spans="2:14" ht="20.100000000000001" customHeight="1" thickBot="1" x14ac:dyDescent="0.25">
      <c r="B51" s="7" t="s">
        <v>17</v>
      </c>
      <c r="C51" s="15">
        <f t="shared" ref="C51:J51" si="41">IF(C27=0,"-",IF(K27=0,"-",(K27-C27)/C27))</f>
        <v>0</v>
      </c>
      <c r="D51" s="15">
        <f t="shared" si="41"/>
        <v>-0.16666666666666666</v>
      </c>
      <c r="E51" s="15" t="str">
        <f t="shared" si="41"/>
        <v>-</v>
      </c>
      <c r="F51" s="15">
        <f t="shared" si="41"/>
        <v>0</v>
      </c>
      <c r="G51" s="15" t="str">
        <f t="shared" si="41"/>
        <v>-</v>
      </c>
      <c r="H51" s="15" t="str">
        <f t="shared" si="41"/>
        <v>-</v>
      </c>
      <c r="I51" s="15" t="str">
        <f t="shared" si="41"/>
        <v>-</v>
      </c>
      <c r="J51" s="15" t="str">
        <f t="shared" si="41"/>
        <v>-</v>
      </c>
      <c r="K51" s="15">
        <f t="shared" ref="K51:N51" si="42">IF(S27=0,"-",IF(W27=0,"-",(W27-S27)/S27))</f>
        <v>0.14285714285714285</v>
      </c>
      <c r="L51" s="15">
        <f t="shared" si="42"/>
        <v>0</v>
      </c>
      <c r="M51" s="15" t="str">
        <f t="shared" si="42"/>
        <v>-</v>
      </c>
      <c r="N51" s="15">
        <f t="shared" si="42"/>
        <v>0</v>
      </c>
    </row>
    <row r="52" spans="2:14" ht="20.100000000000001" customHeight="1" thickBot="1" x14ac:dyDescent="0.25">
      <c r="B52" s="8" t="s">
        <v>18</v>
      </c>
      <c r="C52" s="15" t="str">
        <f t="shared" ref="C52:J52" si="43">IF(C28=0,"-",IF(K28=0,"-",(K28-C28)/C28))</f>
        <v>-</v>
      </c>
      <c r="D52" s="15" t="str">
        <f t="shared" si="43"/>
        <v>-</v>
      </c>
      <c r="E52" s="15" t="str">
        <f t="shared" si="43"/>
        <v>-</v>
      </c>
      <c r="F52" s="15" t="str">
        <f t="shared" si="43"/>
        <v>-</v>
      </c>
      <c r="G52" s="15" t="str">
        <f t="shared" si="43"/>
        <v>-</v>
      </c>
      <c r="H52" s="15" t="str">
        <f t="shared" si="43"/>
        <v>-</v>
      </c>
      <c r="I52" s="15" t="str">
        <f t="shared" si="43"/>
        <v>-</v>
      </c>
      <c r="J52" s="15" t="str">
        <f t="shared" si="43"/>
        <v>-</v>
      </c>
      <c r="K52" s="15" t="str">
        <f t="shared" ref="K52:N52" si="44">IF(S28=0,"-",IF(W28=0,"-",(W28-S28)/S28))</f>
        <v>-</v>
      </c>
      <c r="L52" s="15" t="str">
        <f t="shared" si="44"/>
        <v>-</v>
      </c>
      <c r="M52" s="15" t="str">
        <f t="shared" si="44"/>
        <v>-</v>
      </c>
      <c r="N52" s="15" t="str">
        <f t="shared" si="44"/>
        <v>-</v>
      </c>
    </row>
    <row r="53" spans="2:14" ht="20.100000000000001" customHeight="1" thickBot="1" x14ac:dyDescent="0.25">
      <c r="B53" s="9" t="s">
        <v>33</v>
      </c>
      <c r="C53" s="16">
        <f t="shared" ref="C53:J53" si="45">IF(C29=0,"-",IF(K29=0,"-",(K29-C29)/C29))</f>
        <v>-5.8252427184466021E-2</v>
      </c>
      <c r="D53" s="16">
        <f t="shared" si="45"/>
        <v>-4.7619047619047616E-2</v>
      </c>
      <c r="E53" s="16">
        <f t="shared" si="45"/>
        <v>-0.14285714285714285</v>
      </c>
      <c r="F53" s="16">
        <f t="shared" si="45"/>
        <v>0</v>
      </c>
      <c r="G53" s="16">
        <f t="shared" si="45"/>
        <v>0.5</v>
      </c>
      <c r="H53" s="16">
        <f t="shared" si="45"/>
        <v>0.21052631578947367</v>
      </c>
      <c r="I53" s="16">
        <f t="shared" si="45"/>
        <v>5</v>
      </c>
      <c r="J53" s="16" t="str">
        <f t="shared" si="45"/>
        <v>-</v>
      </c>
      <c r="K53" s="16">
        <f t="shared" ref="K53:N53" si="46">IF(S29=0,"-",IF(W29=0,"-",(W29-S29)/S29))</f>
        <v>3.2520325203252036E-2</v>
      </c>
      <c r="L53" s="16">
        <f t="shared" si="46"/>
        <v>1.2195121951219513E-2</v>
      </c>
      <c r="M53" s="16">
        <f t="shared" si="46"/>
        <v>9.0909090909090912E-2</v>
      </c>
      <c r="N53" s="16">
        <f t="shared" si="46"/>
        <v>5.2631578947368418E-2</v>
      </c>
    </row>
    <row r="54" spans="2:14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</sheetData>
  <mergeCells count="16">
    <mergeCell ref="S9:V9"/>
    <mergeCell ref="W9:Z9"/>
    <mergeCell ref="S10:Z10"/>
    <mergeCell ref="C10:F10"/>
    <mergeCell ref="G10:J10"/>
    <mergeCell ref="C9:J9"/>
    <mergeCell ref="K9:R9"/>
    <mergeCell ref="K10:N10"/>
    <mergeCell ref="B9:B11"/>
    <mergeCell ref="O10:R10"/>
    <mergeCell ref="C33:F33"/>
    <mergeCell ref="C34:F34"/>
    <mergeCell ref="G33:J33"/>
    <mergeCell ref="G34:J34"/>
    <mergeCell ref="K33:N33"/>
    <mergeCell ref="K34:N3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9" t="s">
        <v>119</v>
      </c>
      <c r="D8" s="59"/>
      <c r="E8" s="59"/>
      <c r="F8" s="59"/>
      <c r="G8" s="34"/>
      <c r="H8" s="58" t="s">
        <v>120</v>
      </c>
      <c r="I8" s="59"/>
      <c r="J8" s="59"/>
      <c r="K8" s="59"/>
      <c r="L8" s="34"/>
      <c r="M8" s="58" t="s">
        <v>122</v>
      </c>
      <c r="N8" s="59"/>
      <c r="O8" s="59"/>
      <c r="P8" s="59"/>
      <c r="Q8" s="34"/>
    </row>
    <row r="9" spans="2:17" ht="44.25" customHeight="1" thickBot="1" x14ac:dyDescent="0.25">
      <c r="C9" s="43" t="s">
        <v>85</v>
      </c>
      <c r="D9" s="43"/>
      <c r="E9" s="43"/>
      <c r="F9" s="43"/>
      <c r="G9" s="44"/>
      <c r="H9" s="43" t="s">
        <v>85</v>
      </c>
      <c r="I9" s="43"/>
      <c r="J9" s="43"/>
      <c r="K9" s="43"/>
      <c r="L9" s="44"/>
      <c r="M9" s="43" t="s">
        <v>85</v>
      </c>
      <c r="N9" s="43"/>
      <c r="O9" s="43"/>
      <c r="P9" s="43"/>
      <c r="Q9" s="44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19</v>
      </c>
      <c r="D11" s="26">
        <v>12</v>
      </c>
      <c r="E11" s="26">
        <v>5</v>
      </c>
      <c r="F11" s="26">
        <v>2</v>
      </c>
      <c r="G11" s="26">
        <v>0</v>
      </c>
      <c r="H11" s="26">
        <v>24</v>
      </c>
      <c r="I11" s="26">
        <v>14</v>
      </c>
      <c r="J11" s="26">
        <v>3</v>
      </c>
      <c r="K11" s="26">
        <v>3</v>
      </c>
      <c r="L11" s="26">
        <v>4</v>
      </c>
      <c r="M11" s="15">
        <f>IF(C11=0,"-",IF(H11=0,"-",(H11-C11)/C11))</f>
        <v>0.26315789473684209</v>
      </c>
      <c r="N11" s="15">
        <f t="shared" ref="N11:Q28" si="0">IF(D11=0,"-",IF(I11=0,"-",(I11-D11)/D11))</f>
        <v>0.16666666666666666</v>
      </c>
      <c r="O11" s="15">
        <f t="shared" si="0"/>
        <v>-0.4</v>
      </c>
      <c r="P11" s="15">
        <f t="shared" si="0"/>
        <v>0.5</v>
      </c>
      <c r="Q11" s="15" t="str">
        <f t="shared" si="0"/>
        <v>-</v>
      </c>
    </row>
    <row r="12" spans="2:17" ht="20.100000000000001" customHeight="1" thickBot="1" x14ac:dyDescent="0.25">
      <c r="B12" s="6" t="s">
        <v>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5</v>
      </c>
      <c r="I12" s="26">
        <v>2</v>
      </c>
      <c r="J12" s="26">
        <v>0</v>
      </c>
      <c r="K12" s="26">
        <v>2</v>
      </c>
      <c r="L12" s="26">
        <v>1</v>
      </c>
      <c r="M12" s="15" t="str">
        <f t="shared" ref="M12:M28" si="1">IF(C12=0,"-",IF(H12=0,"-",(H12-C12)/C12))</f>
        <v>-</v>
      </c>
      <c r="N12" s="15" t="str">
        <f t="shared" si="0"/>
        <v>-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2</v>
      </c>
      <c r="D13" s="26">
        <v>1</v>
      </c>
      <c r="E13" s="26">
        <v>0</v>
      </c>
      <c r="F13" s="26">
        <v>1</v>
      </c>
      <c r="G13" s="26">
        <v>0</v>
      </c>
      <c r="H13" s="26">
        <v>2</v>
      </c>
      <c r="I13" s="26">
        <v>1</v>
      </c>
      <c r="J13" s="26">
        <v>1</v>
      </c>
      <c r="K13" s="26">
        <v>0</v>
      </c>
      <c r="L13" s="26">
        <v>0</v>
      </c>
      <c r="M13" s="15">
        <f t="shared" si="1"/>
        <v>0</v>
      </c>
      <c r="N13" s="15">
        <f t="shared" si="0"/>
        <v>0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1</v>
      </c>
      <c r="D14" s="26">
        <v>1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15" t="str">
        <f t="shared" si="1"/>
        <v>-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6</v>
      </c>
      <c r="D15" s="26">
        <v>5</v>
      </c>
      <c r="E15" s="26">
        <v>0</v>
      </c>
      <c r="F15" s="26">
        <v>1</v>
      </c>
      <c r="G15" s="26">
        <v>0</v>
      </c>
      <c r="H15" s="26">
        <v>6</v>
      </c>
      <c r="I15" s="26">
        <v>4</v>
      </c>
      <c r="J15" s="26">
        <v>1</v>
      </c>
      <c r="K15" s="26">
        <v>1</v>
      </c>
      <c r="L15" s="26">
        <v>0</v>
      </c>
      <c r="M15" s="15">
        <f t="shared" si="1"/>
        <v>0</v>
      </c>
      <c r="N15" s="15">
        <f t="shared" si="0"/>
        <v>-0.2</v>
      </c>
      <c r="O15" s="15" t="str">
        <f t="shared" si="0"/>
        <v>-</v>
      </c>
      <c r="P15" s="15">
        <f t="shared" si="0"/>
        <v>0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9</v>
      </c>
      <c r="D17" s="26">
        <v>3</v>
      </c>
      <c r="E17" s="26">
        <v>2</v>
      </c>
      <c r="F17" s="26">
        <v>2</v>
      </c>
      <c r="G17" s="26">
        <v>2</v>
      </c>
      <c r="H17" s="26">
        <v>3</v>
      </c>
      <c r="I17" s="26">
        <v>0</v>
      </c>
      <c r="J17" s="26">
        <v>3</v>
      </c>
      <c r="K17" s="26">
        <v>0</v>
      </c>
      <c r="L17" s="26">
        <v>0</v>
      </c>
      <c r="M17" s="15">
        <f t="shared" si="1"/>
        <v>-0.66666666666666663</v>
      </c>
      <c r="N17" s="15" t="str">
        <f t="shared" si="0"/>
        <v>-</v>
      </c>
      <c r="O17" s="15">
        <f t="shared" si="0"/>
        <v>0.5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4</v>
      </c>
      <c r="D18" s="26">
        <v>3</v>
      </c>
      <c r="E18" s="26">
        <v>1</v>
      </c>
      <c r="F18" s="26">
        <v>0</v>
      </c>
      <c r="G18" s="26">
        <v>0</v>
      </c>
      <c r="H18" s="26">
        <v>2</v>
      </c>
      <c r="I18" s="26">
        <v>1</v>
      </c>
      <c r="J18" s="26">
        <v>0</v>
      </c>
      <c r="K18" s="26">
        <v>1</v>
      </c>
      <c r="L18" s="26">
        <v>0</v>
      </c>
      <c r="M18" s="15">
        <f t="shared" si="1"/>
        <v>-0.5</v>
      </c>
      <c r="N18" s="15">
        <f t="shared" si="0"/>
        <v>-0.66666666666666663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29</v>
      </c>
      <c r="D19" s="26">
        <v>13</v>
      </c>
      <c r="E19" s="26">
        <v>10</v>
      </c>
      <c r="F19" s="26">
        <v>4</v>
      </c>
      <c r="G19" s="26">
        <v>2</v>
      </c>
      <c r="H19" s="26">
        <v>21</v>
      </c>
      <c r="I19" s="26">
        <v>10</v>
      </c>
      <c r="J19" s="26">
        <v>6</v>
      </c>
      <c r="K19" s="26">
        <v>3</v>
      </c>
      <c r="L19" s="26">
        <v>2</v>
      </c>
      <c r="M19" s="15">
        <f t="shared" si="1"/>
        <v>-0.27586206896551724</v>
      </c>
      <c r="N19" s="15">
        <f t="shared" si="0"/>
        <v>-0.23076923076923078</v>
      </c>
      <c r="O19" s="15">
        <f t="shared" si="0"/>
        <v>-0.4</v>
      </c>
      <c r="P19" s="15">
        <f t="shared" si="0"/>
        <v>-0.25</v>
      </c>
      <c r="Q19" s="15">
        <f t="shared" si="0"/>
        <v>0</v>
      </c>
    </row>
    <row r="20" spans="2:17" ht="20.100000000000001" customHeight="1" thickBot="1" x14ac:dyDescent="0.25">
      <c r="B20" s="6" t="s">
        <v>11</v>
      </c>
      <c r="C20" s="26">
        <v>20</v>
      </c>
      <c r="D20" s="26">
        <v>17</v>
      </c>
      <c r="E20" s="26">
        <v>2</v>
      </c>
      <c r="F20" s="26">
        <v>0</v>
      </c>
      <c r="G20" s="26">
        <v>1</v>
      </c>
      <c r="H20" s="26">
        <v>19</v>
      </c>
      <c r="I20" s="26">
        <v>7</v>
      </c>
      <c r="J20" s="26">
        <v>7</v>
      </c>
      <c r="K20" s="26">
        <v>2</v>
      </c>
      <c r="L20" s="26">
        <v>3</v>
      </c>
      <c r="M20" s="15">
        <f t="shared" si="1"/>
        <v>-0.05</v>
      </c>
      <c r="N20" s="15">
        <f t="shared" si="0"/>
        <v>-0.58823529411764708</v>
      </c>
      <c r="O20" s="15">
        <f t="shared" si="0"/>
        <v>2.5</v>
      </c>
      <c r="P20" s="15" t="str">
        <f t="shared" si="0"/>
        <v>-</v>
      </c>
      <c r="Q20" s="15">
        <f t="shared" si="0"/>
        <v>2</v>
      </c>
    </row>
    <row r="21" spans="2:17" ht="20.100000000000001" customHeight="1" thickBot="1" x14ac:dyDescent="0.25">
      <c r="B21" s="6" t="s">
        <v>12</v>
      </c>
      <c r="C21" s="26">
        <v>2</v>
      </c>
      <c r="D21" s="26">
        <v>2</v>
      </c>
      <c r="E21" s="26">
        <v>0</v>
      </c>
      <c r="F21" s="26">
        <v>0</v>
      </c>
      <c r="G21" s="26">
        <v>0</v>
      </c>
      <c r="H21" s="26">
        <v>1</v>
      </c>
      <c r="I21" s="26">
        <v>1</v>
      </c>
      <c r="J21" s="26">
        <v>0</v>
      </c>
      <c r="K21" s="26">
        <v>0</v>
      </c>
      <c r="L21" s="26">
        <v>0</v>
      </c>
      <c r="M21" s="15">
        <f t="shared" si="1"/>
        <v>-0.5</v>
      </c>
      <c r="N21" s="15">
        <f t="shared" si="0"/>
        <v>-0.5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7</v>
      </c>
      <c r="D22" s="26">
        <v>7</v>
      </c>
      <c r="E22" s="26">
        <v>0</v>
      </c>
      <c r="F22" s="26">
        <v>0</v>
      </c>
      <c r="G22" s="26">
        <v>0</v>
      </c>
      <c r="H22" s="26">
        <v>3</v>
      </c>
      <c r="I22" s="26">
        <v>3</v>
      </c>
      <c r="J22" s="26">
        <v>0</v>
      </c>
      <c r="K22" s="26">
        <v>0</v>
      </c>
      <c r="L22" s="26">
        <v>0</v>
      </c>
      <c r="M22" s="15">
        <f t="shared" si="1"/>
        <v>-0.5714285714285714</v>
      </c>
      <c r="N22" s="15">
        <f t="shared" si="0"/>
        <v>-0.5714285714285714</v>
      </c>
      <c r="O22" s="15" t="str">
        <f t="shared" si="0"/>
        <v>-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15</v>
      </c>
      <c r="D23" s="26">
        <v>7</v>
      </c>
      <c r="E23" s="26">
        <v>3</v>
      </c>
      <c r="F23" s="26">
        <v>3</v>
      </c>
      <c r="G23" s="26">
        <v>2</v>
      </c>
      <c r="H23" s="26">
        <v>23</v>
      </c>
      <c r="I23" s="26">
        <v>10</v>
      </c>
      <c r="J23" s="26">
        <v>6</v>
      </c>
      <c r="K23" s="26">
        <v>5</v>
      </c>
      <c r="L23" s="26">
        <v>2</v>
      </c>
      <c r="M23" s="15">
        <f t="shared" si="1"/>
        <v>0.53333333333333333</v>
      </c>
      <c r="N23" s="15">
        <f t="shared" si="0"/>
        <v>0.42857142857142855</v>
      </c>
      <c r="O23" s="15">
        <f t="shared" si="0"/>
        <v>1</v>
      </c>
      <c r="P23" s="15">
        <f t="shared" si="0"/>
        <v>0.66666666666666663</v>
      </c>
      <c r="Q23" s="15">
        <f t="shared" si="0"/>
        <v>0</v>
      </c>
    </row>
    <row r="24" spans="2:17" ht="20.100000000000001" customHeight="1" thickBot="1" x14ac:dyDescent="0.25">
      <c r="B24" s="6" t="s">
        <v>15</v>
      </c>
      <c r="C24" s="26">
        <v>2</v>
      </c>
      <c r="D24" s="26">
        <v>1</v>
      </c>
      <c r="E24" s="26">
        <v>0</v>
      </c>
      <c r="F24" s="26">
        <v>1</v>
      </c>
      <c r="G24" s="26">
        <v>0</v>
      </c>
      <c r="H24" s="26">
        <v>5</v>
      </c>
      <c r="I24" s="26">
        <v>4</v>
      </c>
      <c r="J24" s="26">
        <v>1</v>
      </c>
      <c r="K24" s="26">
        <v>0</v>
      </c>
      <c r="L24" s="26">
        <v>0</v>
      </c>
      <c r="M24" s="15">
        <f t="shared" si="1"/>
        <v>1.5</v>
      </c>
      <c r="N24" s="15">
        <f t="shared" si="0"/>
        <v>3</v>
      </c>
      <c r="O24" s="15" t="str">
        <f t="shared" si="0"/>
        <v>-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5</v>
      </c>
      <c r="I25" s="26">
        <v>3</v>
      </c>
      <c r="J25" s="26">
        <v>2</v>
      </c>
      <c r="K25" s="26">
        <v>0</v>
      </c>
      <c r="L25" s="26">
        <v>0</v>
      </c>
      <c r="M25" s="15" t="str">
        <f t="shared" si="1"/>
        <v>-</v>
      </c>
      <c r="N25" s="15" t="str">
        <f t="shared" si="0"/>
        <v>-</v>
      </c>
      <c r="O25" s="15" t="str">
        <f t="shared" si="0"/>
        <v>-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6</v>
      </c>
      <c r="D26" s="26">
        <v>2</v>
      </c>
      <c r="E26" s="26">
        <v>4</v>
      </c>
      <c r="F26" s="26">
        <v>0</v>
      </c>
      <c r="G26" s="26">
        <v>0</v>
      </c>
      <c r="H26" s="26">
        <v>8</v>
      </c>
      <c r="I26" s="26">
        <v>2</v>
      </c>
      <c r="J26" s="26">
        <v>5</v>
      </c>
      <c r="K26" s="26">
        <v>0</v>
      </c>
      <c r="L26" s="26">
        <v>1</v>
      </c>
      <c r="M26" s="15">
        <f t="shared" si="1"/>
        <v>0.33333333333333331</v>
      </c>
      <c r="N26" s="15">
        <f t="shared" si="0"/>
        <v>0</v>
      </c>
      <c r="O26" s="15">
        <f t="shared" si="0"/>
        <v>0.25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15" t="str">
        <f t="shared" si="1"/>
        <v>-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122</v>
      </c>
      <c r="D28" s="13">
        <f t="shared" ref="D28:L28" si="2">SUM(D11:D27)</f>
        <v>74</v>
      </c>
      <c r="E28" s="13">
        <f t="shared" si="2"/>
        <v>27</v>
      </c>
      <c r="F28" s="13">
        <f t="shared" si="2"/>
        <v>14</v>
      </c>
      <c r="G28" s="13">
        <f t="shared" si="2"/>
        <v>7</v>
      </c>
      <c r="H28" s="13">
        <f t="shared" si="2"/>
        <v>127</v>
      </c>
      <c r="I28" s="13">
        <f t="shared" si="2"/>
        <v>62</v>
      </c>
      <c r="J28" s="13">
        <f t="shared" si="2"/>
        <v>35</v>
      </c>
      <c r="K28" s="13">
        <f t="shared" si="2"/>
        <v>17</v>
      </c>
      <c r="L28" s="13">
        <f t="shared" si="2"/>
        <v>13</v>
      </c>
      <c r="M28" s="16">
        <f t="shared" si="1"/>
        <v>4.0983606557377046E-2</v>
      </c>
      <c r="N28" s="16">
        <f t="shared" si="0"/>
        <v>-0.16216216216216217</v>
      </c>
      <c r="O28" s="16">
        <f t="shared" si="0"/>
        <v>0.29629629629629628</v>
      </c>
      <c r="P28" s="16">
        <f t="shared" si="0"/>
        <v>0.21428571428571427</v>
      </c>
      <c r="Q28" s="16">
        <f t="shared" si="0"/>
        <v>0.8571428571428571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2" spans="2:17" ht="44.25" customHeight="1" thickBot="1" x14ac:dyDescent="0.25">
      <c r="C32" s="59" t="s">
        <v>119</v>
      </c>
      <c r="D32" s="59"/>
      <c r="E32" s="59"/>
      <c r="F32" s="59"/>
      <c r="G32" s="34"/>
      <c r="H32" s="58" t="s">
        <v>120</v>
      </c>
      <c r="I32" s="59"/>
      <c r="J32" s="59"/>
      <c r="K32" s="59"/>
      <c r="L32" s="34"/>
      <c r="M32" s="58" t="s">
        <v>122</v>
      </c>
      <c r="N32" s="59"/>
      <c r="O32" s="59"/>
      <c r="P32" s="59"/>
      <c r="Q32" s="34"/>
    </row>
    <row r="33" spans="2:17" ht="44.25" customHeight="1" thickBot="1" x14ac:dyDescent="0.25">
      <c r="C33" s="43" t="s">
        <v>86</v>
      </c>
      <c r="D33" s="43"/>
      <c r="E33" s="43"/>
      <c r="F33" s="43"/>
      <c r="G33" s="44"/>
      <c r="H33" s="43" t="s">
        <v>86</v>
      </c>
      <c r="I33" s="43"/>
      <c r="J33" s="43"/>
      <c r="K33" s="43"/>
      <c r="L33" s="44"/>
      <c r="M33" s="43" t="s">
        <v>86</v>
      </c>
      <c r="N33" s="43"/>
      <c r="O33" s="43"/>
      <c r="P33" s="43"/>
      <c r="Q33" s="44"/>
    </row>
    <row r="34" spans="2:17" ht="44.25" customHeight="1" thickBot="1" x14ac:dyDescent="0.25">
      <c r="C34" s="11" t="s">
        <v>33</v>
      </c>
      <c r="D34" s="11" t="s">
        <v>87</v>
      </c>
      <c r="E34" s="11" t="s">
        <v>89</v>
      </c>
      <c r="F34" s="11" t="s">
        <v>88</v>
      </c>
      <c r="G34" s="11" t="s">
        <v>90</v>
      </c>
      <c r="H34" s="11" t="s">
        <v>33</v>
      </c>
      <c r="I34" s="11" t="s">
        <v>87</v>
      </c>
      <c r="J34" s="11" t="s">
        <v>89</v>
      </c>
      <c r="K34" s="11" t="s">
        <v>88</v>
      </c>
      <c r="L34" s="11" t="s">
        <v>90</v>
      </c>
      <c r="M34" s="11" t="s">
        <v>33</v>
      </c>
      <c r="N34" s="11" t="s">
        <v>87</v>
      </c>
      <c r="O34" s="11" t="s">
        <v>89</v>
      </c>
      <c r="P34" s="11" t="s">
        <v>88</v>
      </c>
      <c r="Q34" s="11" t="s">
        <v>90</v>
      </c>
    </row>
    <row r="35" spans="2:17" ht="20.100000000000001" customHeight="1" thickBot="1" x14ac:dyDescent="0.25">
      <c r="B35" s="5" t="s">
        <v>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15" t="str">
        <f>IF(C35=0,"-",IF(H35=0,"-",(H35-C35)/C35))</f>
        <v>-</v>
      </c>
      <c r="N35" s="15" t="str">
        <f t="shared" ref="N35:N52" si="3">IF(D35=0,"-",IF(I35=0,"-",(I35-D35)/D35))</f>
        <v>-</v>
      </c>
      <c r="O35" s="15" t="str">
        <f t="shared" ref="O35:O52" si="4">IF(E35=0,"-",IF(J35=0,"-",(J35-E35)/E35))</f>
        <v>-</v>
      </c>
      <c r="P35" s="15" t="str">
        <f t="shared" ref="P35:P52" si="5">IF(F35=0,"-",IF(K35=0,"-",(K35-F35)/F35))</f>
        <v>-</v>
      </c>
      <c r="Q35" s="15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15" t="str">
        <f t="shared" ref="M36:M52" si="7">IF(C36=0,"-",IF(H36=0,"-",(H36-C36)/C36))</f>
        <v>-</v>
      </c>
      <c r="N36" s="15" t="str">
        <f t="shared" si="3"/>
        <v>-</v>
      </c>
      <c r="O36" s="15" t="str">
        <f t="shared" si="4"/>
        <v>-</v>
      </c>
      <c r="P36" s="15" t="str">
        <f t="shared" si="5"/>
        <v>-</v>
      </c>
      <c r="Q36" s="15" t="str">
        <f t="shared" si="6"/>
        <v>-</v>
      </c>
    </row>
    <row r="37" spans="2:17" ht="20.100000000000001" customHeight="1" thickBot="1" x14ac:dyDescent="0.25">
      <c r="B37" s="6" t="s">
        <v>4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15" t="str">
        <f t="shared" si="7"/>
        <v>-</v>
      </c>
      <c r="N37" s="15" t="str">
        <f t="shared" si="3"/>
        <v>-</v>
      </c>
      <c r="O37" s="15" t="str">
        <f t="shared" si="4"/>
        <v>-</v>
      </c>
      <c r="P37" s="15" t="str">
        <f t="shared" si="5"/>
        <v>-</v>
      </c>
      <c r="Q37" s="15" t="str">
        <f t="shared" si="6"/>
        <v>-</v>
      </c>
    </row>
    <row r="38" spans="2:17" ht="20.100000000000001" customHeight="1" thickBot="1" x14ac:dyDescent="0.25">
      <c r="B38" s="6" t="s">
        <v>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15" t="str">
        <f t="shared" si="7"/>
        <v>-</v>
      </c>
      <c r="N38" s="15" t="str">
        <f t="shared" si="3"/>
        <v>-</v>
      </c>
      <c r="O38" s="15" t="str">
        <f t="shared" si="4"/>
        <v>-</v>
      </c>
      <c r="P38" s="15" t="str">
        <f t="shared" si="5"/>
        <v>-</v>
      </c>
      <c r="Q38" s="15" t="str">
        <f t="shared" si="6"/>
        <v>-</v>
      </c>
    </row>
    <row r="39" spans="2:17" ht="20.100000000000001" customHeight="1" thickBot="1" x14ac:dyDescent="0.25">
      <c r="B39" s="6" t="s">
        <v>6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15" t="str">
        <f t="shared" si="7"/>
        <v>-</v>
      </c>
      <c r="N39" s="15" t="str">
        <f t="shared" si="3"/>
        <v>-</v>
      </c>
      <c r="O39" s="15" t="str">
        <f t="shared" si="4"/>
        <v>-</v>
      </c>
      <c r="P39" s="15" t="str">
        <f t="shared" si="5"/>
        <v>-</v>
      </c>
      <c r="Q39" s="15" t="str">
        <f t="shared" si="6"/>
        <v>-</v>
      </c>
    </row>
    <row r="40" spans="2:17" ht="20.100000000000001" customHeight="1" thickBot="1" x14ac:dyDescent="0.25">
      <c r="B40" s="6" t="s">
        <v>7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15" t="str">
        <f t="shared" si="7"/>
        <v>-</v>
      </c>
      <c r="N40" s="15" t="str">
        <f t="shared" si="3"/>
        <v>-</v>
      </c>
      <c r="O40" s="15" t="str">
        <f t="shared" si="4"/>
        <v>-</v>
      </c>
      <c r="P40" s="15" t="str">
        <f t="shared" si="5"/>
        <v>-</v>
      </c>
      <c r="Q40" s="15" t="str">
        <f t="shared" si="6"/>
        <v>-</v>
      </c>
    </row>
    <row r="41" spans="2:17" ht="20.100000000000001" customHeight="1" thickBot="1" x14ac:dyDescent="0.25">
      <c r="B41" s="6" t="s">
        <v>8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15" t="str">
        <f t="shared" si="7"/>
        <v>-</v>
      </c>
      <c r="N41" s="15" t="str">
        <f t="shared" si="3"/>
        <v>-</v>
      </c>
      <c r="O41" s="15" t="str">
        <f t="shared" si="4"/>
        <v>-</v>
      </c>
      <c r="P41" s="15" t="str">
        <f t="shared" si="5"/>
        <v>-</v>
      </c>
      <c r="Q41" s="15" t="str">
        <f t="shared" si="6"/>
        <v>-</v>
      </c>
    </row>
    <row r="42" spans="2:17" ht="20.100000000000001" customHeight="1" thickBot="1" x14ac:dyDescent="0.25">
      <c r="B42" s="6" t="s">
        <v>9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15" t="str">
        <f t="shared" si="7"/>
        <v>-</v>
      </c>
      <c r="N42" s="15" t="str">
        <f t="shared" si="3"/>
        <v>-</v>
      </c>
      <c r="O42" s="15" t="str">
        <f t="shared" si="4"/>
        <v>-</v>
      </c>
      <c r="P42" s="15" t="str">
        <f t="shared" si="5"/>
        <v>-</v>
      </c>
      <c r="Q42" s="15" t="str">
        <f t="shared" si="6"/>
        <v>-</v>
      </c>
    </row>
    <row r="43" spans="2:17" ht="20.100000000000001" customHeight="1" thickBot="1" x14ac:dyDescent="0.25">
      <c r="B43" s="6" t="s">
        <v>10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15" t="str">
        <f t="shared" si="7"/>
        <v>-</v>
      </c>
      <c r="N43" s="15" t="str">
        <f t="shared" si="3"/>
        <v>-</v>
      </c>
      <c r="O43" s="15" t="str">
        <f t="shared" si="4"/>
        <v>-</v>
      </c>
      <c r="P43" s="15" t="str">
        <f t="shared" si="5"/>
        <v>-</v>
      </c>
      <c r="Q43" s="15" t="str">
        <f t="shared" si="6"/>
        <v>-</v>
      </c>
    </row>
    <row r="44" spans="2:17" ht="20.100000000000001" customHeight="1" thickBot="1" x14ac:dyDescent="0.25">
      <c r="B44" s="6" t="s">
        <v>11</v>
      </c>
      <c r="C44" s="26">
        <v>1</v>
      </c>
      <c r="D44" s="26">
        <v>1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15" t="str">
        <f t="shared" si="7"/>
        <v>-</v>
      </c>
      <c r="N44" s="15" t="str">
        <f t="shared" si="3"/>
        <v>-</v>
      </c>
      <c r="O44" s="15" t="str">
        <f t="shared" si="4"/>
        <v>-</v>
      </c>
      <c r="P44" s="15" t="str">
        <f t="shared" si="5"/>
        <v>-</v>
      </c>
      <c r="Q44" s="15" t="str">
        <f t="shared" si="6"/>
        <v>-</v>
      </c>
    </row>
    <row r="45" spans="2:17" ht="20.100000000000001" customHeight="1" thickBot="1" x14ac:dyDescent="0.25">
      <c r="B45" s="6" t="s">
        <v>12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15" t="str">
        <f t="shared" si="7"/>
        <v>-</v>
      </c>
      <c r="N45" s="15" t="str">
        <f t="shared" si="3"/>
        <v>-</v>
      </c>
      <c r="O45" s="15" t="str">
        <f t="shared" si="4"/>
        <v>-</v>
      </c>
      <c r="P45" s="15" t="str">
        <f t="shared" si="5"/>
        <v>-</v>
      </c>
      <c r="Q45" s="15" t="str">
        <f t="shared" si="6"/>
        <v>-</v>
      </c>
    </row>
    <row r="46" spans="2:17" ht="20.100000000000001" customHeight="1" thickBot="1" x14ac:dyDescent="0.25">
      <c r="B46" s="6" t="s">
        <v>13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15" t="str">
        <f t="shared" si="7"/>
        <v>-</v>
      </c>
      <c r="N46" s="15" t="str">
        <f t="shared" si="3"/>
        <v>-</v>
      </c>
      <c r="O46" s="15" t="str">
        <f t="shared" si="4"/>
        <v>-</v>
      </c>
      <c r="P46" s="15" t="str">
        <f t="shared" si="5"/>
        <v>-</v>
      </c>
      <c r="Q46" s="15" t="str">
        <f t="shared" si="6"/>
        <v>-</v>
      </c>
    </row>
    <row r="47" spans="2:17" ht="20.100000000000001" customHeight="1" thickBot="1" x14ac:dyDescent="0.25">
      <c r="B47" s="6" t="s">
        <v>14</v>
      </c>
      <c r="C47" s="26">
        <v>1</v>
      </c>
      <c r="D47" s="26">
        <v>0</v>
      </c>
      <c r="E47" s="26">
        <v>1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15" t="str">
        <f t="shared" si="7"/>
        <v>-</v>
      </c>
      <c r="N47" s="15" t="str">
        <f t="shared" si="3"/>
        <v>-</v>
      </c>
      <c r="O47" s="15" t="str">
        <f t="shared" si="4"/>
        <v>-</v>
      </c>
      <c r="P47" s="15" t="str">
        <f t="shared" si="5"/>
        <v>-</v>
      </c>
      <c r="Q47" s="15" t="str">
        <f t="shared" si="6"/>
        <v>-</v>
      </c>
    </row>
    <row r="48" spans="2:17" ht="20.100000000000001" customHeight="1" thickBot="1" x14ac:dyDescent="0.25">
      <c r="B48" s="6" t="s">
        <v>15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15" t="str">
        <f t="shared" si="7"/>
        <v>-</v>
      </c>
      <c r="N48" s="15" t="str">
        <f t="shared" si="3"/>
        <v>-</v>
      </c>
      <c r="O48" s="15" t="str">
        <f t="shared" si="4"/>
        <v>-</v>
      </c>
      <c r="P48" s="15" t="str">
        <f t="shared" si="5"/>
        <v>-</v>
      </c>
      <c r="Q48" s="15" t="str">
        <f t="shared" si="6"/>
        <v>-</v>
      </c>
    </row>
    <row r="49" spans="2:17" ht="20.100000000000001" customHeight="1" thickBot="1" x14ac:dyDescent="0.25">
      <c r="B49" s="6" t="s">
        <v>16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15" t="str">
        <f t="shared" si="7"/>
        <v>-</v>
      </c>
      <c r="N49" s="15" t="str">
        <f t="shared" si="3"/>
        <v>-</v>
      </c>
      <c r="O49" s="15" t="str">
        <f t="shared" si="4"/>
        <v>-</v>
      </c>
      <c r="P49" s="15" t="str">
        <f t="shared" si="5"/>
        <v>-</v>
      </c>
      <c r="Q49" s="15" t="str">
        <f t="shared" si="6"/>
        <v>-</v>
      </c>
    </row>
    <row r="50" spans="2:17" ht="20.100000000000001" customHeight="1" thickBot="1" x14ac:dyDescent="0.25">
      <c r="B50" s="7" t="s">
        <v>17</v>
      </c>
      <c r="C50" s="26">
        <v>1</v>
      </c>
      <c r="D50" s="26">
        <v>1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15" t="str">
        <f t="shared" si="7"/>
        <v>-</v>
      </c>
      <c r="N50" s="15" t="str">
        <f t="shared" si="3"/>
        <v>-</v>
      </c>
      <c r="O50" s="15" t="str">
        <f t="shared" si="4"/>
        <v>-</v>
      </c>
      <c r="P50" s="15" t="str">
        <f t="shared" si="5"/>
        <v>-</v>
      </c>
      <c r="Q50" s="15" t="str">
        <f t="shared" si="6"/>
        <v>-</v>
      </c>
    </row>
    <row r="51" spans="2:17" ht="20.100000000000001" customHeight="1" thickBot="1" x14ac:dyDescent="0.25">
      <c r="B51" s="8" t="s">
        <v>18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15" t="str">
        <f t="shared" si="7"/>
        <v>-</v>
      </c>
      <c r="N51" s="15" t="str">
        <f t="shared" si="3"/>
        <v>-</v>
      </c>
      <c r="O51" s="15" t="str">
        <f t="shared" si="4"/>
        <v>-</v>
      </c>
      <c r="P51" s="15" t="str">
        <f t="shared" si="5"/>
        <v>-</v>
      </c>
      <c r="Q51" s="15" t="str">
        <f t="shared" si="6"/>
        <v>-</v>
      </c>
    </row>
    <row r="52" spans="2:17" ht="20.100000000000001" customHeight="1" thickBot="1" x14ac:dyDescent="0.25">
      <c r="B52" s="9" t="s">
        <v>19</v>
      </c>
      <c r="C52" s="13">
        <f>SUM(C35:C51)</f>
        <v>3</v>
      </c>
      <c r="D52" s="13">
        <f t="shared" ref="D52:L52" si="8">SUM(D35:D51)</f>
        <v>2</v>
      </c>
      <c r="E52" s="13">
        <f t="shared" si="8"/>
        <v>1</v>
      </c>
      <c r="F52" s="13">
        <f t="shared" si="8"/>
        <v>0</v>
      </c>
      <c r="G52" s="13">
        <f t="shared" si="8"/>
        <v>0</v>
      </c>
      <c r="H52" s="13">
        <f t="shared" si="8"/>
        <v>0</v>
      </c>
      <c r="I52" s="13">
        <f t="shared" si="8"/>
        <v>0</v>
      </c>
      <c r="J52" s="13">
        <f t="shared" si="8"/>
        <v>0</v>
      </c>
      <c r="K52" s="13">
        <f t="shared" si="8"/>
        <v>0</v>
      </c>
      <c r="L52" s="13">
        <f t="shared" si="8"/>
        <v>0</v>
      </c>
      <c r="M52" s="16" t="str">
        <f t="shared" si="7"/>
        <v>-</v>
      </c>
      <c r="N52" s="16" t="str">
        <f t="shared" si="3"/>
        <v>-</v>
      </c>
      <c r="O52" s="16" t="str">
        <f t="shared" si="4"/>
        <v>-</v>
      </c>
      <c r="P52" s="16" t="str">
        <f t="shared" si="5"/>
        <v>-</v>
      </c>
      <c r="Q52" s="16" t="str">
        <f t="shared" si="6"/>
        <v>-</v>
      </c>
    </row>
    <row r="53" spans="2:17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</row>
  </sheetData>
  <mergeCells count="12">
    <mergeCell ref="C32:G32"/>
    <mergeCell ref="H32:L32"/>
    <mergeCell ref="M32:Q32"/>
    <mergeCell ref="C33:G33"/>
    <mergeCell ref="H33:L33"/>
    <mergeCell ref="M33:Q33"/>
    <mergeCell ref="C9:G9"/>
    <mergeCell ref="H9:L9"/>
    <mergeCell ref="M9:Q9"/>
    <mergeCell ref="C8:G8"/>
    <mergeCell ref="H8:L8"/>
    <mergeCell ref="M8:Q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34" t="s">
        <v>119</v>
      </c>
      <c r="D8" s="35"/>
      <c r="E8" s="35"/>
      <c r="F8" s="35"/>
      <c r="G8" s="35"/>
      <c r="H8" s="35"/>
      <c r="I8" s="35"/>
      <c r="J8" s="35"/>
      <c r="K8" s="34" t="s">
        <v>120</v>
      </c>
      <c r="L8" s="35"/>
      <c r="M8" s="35"/>
      <c r="N8" s="35"/>
      <c r="O8" s="35"/>
      <c r="P8" s="35"/>
      <c r="Q8" s="35"/>
      <c r="R8" s="35"/>
    </row>
    <row r="9" spans="2:18" ht="44.1" customHeight="1" thickBot="1" x14ac:dyDescent="0.25">
      <c r="C9" s="36" t="s">
        <v>20</v>
      </c>
      <c r="D9" s="38" t="s">
        <v>28</v>
      </c>
      <c r="E9" s="40" t="s">
        <v>21</v>
      </c>
      <c r="F9" s="47" t="s">
        <v>22</v>
      </c>
      <c r="G9" s="48"/>
      <c r="H9" s="49"/>
      <c r="I9" s="40" t="s">
        <v>23</v>
      </c>
      <c r="J9" s="40" t="s">
        <v>24</v>
      </c>
      <c r="K9" s="40" t="s">
        <v>20</v>
      </c>
      <c r="L9" s="38" t="s">
        <v>28</v>
      </c>
      <c r="M9" s="40" t="s">
        <v>21</v>
      </c>
      <c r="N9" s="47" t="s">
        <v>22</v>
      </c>
      <c r="O9" s="48"/>
      <c r="P9" s="49"/>
      <c r="Q9" s="40" t="s">
        <v>23</v>
      </c>
      <c r="R9" s="40" t="s">
        <v>24</v>
      </c>
    </row>
    <row r="10" spans="2:18" ht="44.1" customHeight="1" thickBot="1" x14ac:dyDescent="0.25">
      <c r="C10" s="50"/>
      <c r="D10" s="51"/>
      <c r="E10" s="46"/>
      <c r="F10" s="10" t="s">
        <v>25</v>
      </c>
      <c r="G10" s="10" t="s">
        <v>26</v>
      </c>
      <c r="H10" s="10" t="s">
        <v>27</v>
      </c>
      <c r="I10" s="46"/>
      <c r="J10" s="46"/>
      <c r="K10" s="46"/>
      <c r="L10" s="51"/>
      <c r="M10" s="46"/>
      <c r="N10" s="10" t="s">
        <v>25</v>
      </c>
      <c r="O10" s="10" t="s">
        <v>26</v>
      </c>
      <c r="P10" s="10" t="s">
        <v>27</v>
      </c>
      <c r="Q10" s="46"/>
      <c r="R10" s="46"/>
    </row>
    <row r="11" spans="2:18" ht="20.100000000000001" customHeight="1" thickBot="1" x14ac:dyDescent="0.25">
      <c r="B11" s="5" t="s">
        <v>2</v>
      </c>
      <c r="C11" s="12">
        <v>7798</v>
      </c>
      <c r="D11" s="12">
        <v>70</v>
      </c>
      <c r="E11" s="12">
        <v>3</v>
      </c>
      <c r="F11" s="12">
        <v>5470</v>
      </c>
      <c r="G11" s="12">
        <v>161</v>
      </c>
      <c r="H11" s="12">
        <v>773</v>
      </c>
      <c r="I11" s="12">
        <v>816</v>
      </c>
      <c r="J11" s="12">
        <v>505</v>
      </c>
      <c r="K11" s="12">
        <v>8788</v>
      </c>
      <c r="L11" s="12">
        <v>103</v>
      </c>
      <c r="M11" s="12">
        <v>3</v>
      </c>
      <c r="N11" s="12">
        <v>6201</v>
      </c>
      <c r="O11" s="12">
        <v>62</v>
      </c>
      <c r="P11" s="12">
        <v>1101</v>
      </c>
      <c r="Q11" s="12">
        <v>926</v>
      </c>
      <c r="R11" s="12">
        <v>392</v>
      </c>
    </row>
    <row r="12" spans="2:18" ht="20.100000000000001" customHeight="1" thickBot="1" x14ac:dyDescent="0.25">
      <c r="B12" s="6" t="s">
        <v>3</v>
      </c>
      <c r="C12" s="12">
        <v>857</v>
      </c>
      <c r="D12" s="12">
        <v>0</v>
      </c>
      <c r="E12" s="12">
        <v>0</v>
      </c>
      <c r="F12" s="12">
        <v>581</v>
      </c>
      <c r="G12" s="12">
        <v>9</v>
      </c>
      <c r="H12" s="12">
        <v>185</v>
      </c>
      <c r="I12" s="12">
        <v>80</v>
      </c>
      <c r="J12" s="12">
        <v>2</v>
      </c>
      <c r="K12" s="12">
        <v>940</v>
      </c>
      <c r="L12" s="12">
        <v>5</v>
      </c>
      <c r="M12" s="12">
        <v>0</v>
      </c>
      <c r="N12" s="12">
        <v>571</v>
      </c>
      <c r="O12" s="12">
        <v>12</v>
      </c>
      <c r="P12" s="12">
        <v>294</v>
      </c>
      <c r="Q12" s="12">
        <v>56</v>
      </c>
      <c r="R12" s="12">
        <v>2</v>
      </c>
    </row>
    <row r="13" spans="2:18" ht="20.100000000000001" customHeight="1" thickBot="1" x14ac:dyDescent="0.25">
      <c r="B13" s="6" t="s">
        <v>4</v>
      </c>
      <c r="C13" s="12">
        <v>522</v>
      </c>
      <c r="D13" s="12">
        <v>1</v>
      </c>
      <c r="E13" s="12">
        <v>0</v>
      </c>
      <c r="F13" s="12">
        <v>370</v>
      </c>
      <c r="G13" s="12">
        <v>1</v>
      </c>
      <c r="H13" s="12">
        <v>65</v>
      </c>
      <c r="I13" s="12">
        <v>70</v>
      </c>
      <c r="J13" s="12">
        <v>15</v>
      </c>
      <c r="K13" s="12">
        <v>624</v>
      </c>
      <c r="L13" s="12">
        <v>6</v>
      </c>
      <c r="M13" s="12">
        <v>1</v>
      </c>
      <c r="N13" s="12">
        <v>421</v>
      </c>
      <c r="O13" s="12">
        <v>9</v>
      </c>
      <c r="P13" s="12">
        <v>97</v>
      </c>
      <c r="Q13" s="12">
        <v>74</v>
      </c>
      <c r="R13" s="12">
        <v>16</v>
      </c>
    </row>
    <row r="14" spans="2:18" ht="20.100000000000001" customHeight="1" thickBot="1" x14ac:dyDescent="0.25">
      <c r="B14" s="6" t="s">
        <v>5</v>
      </c>
      <c r="C14" s="12">
        <v>1377</v>
      </c>
      <c r="D14" s="12">
        <v>15</v>
      </c>
      <c r="E14" s="12">
        <v>0</v>
      </c>
      <c r="F14" s="12">
        <v>1034</v>
      </c>
      <c r="G14" s="12">
        <v>46</v>
      </c>
      <c r="H14" s="12">
        <v>141</v>
      </c>
      <c r="I14" s="12">
        <v>132</v>
      </c>
      <c r="J14" s="12">
        <v>9</v>
      </c>
      <c r="K14" s="12">
        <v>1629</v>
      </c>
      <c r="L14" s="12">
        <v>20</v>
      </c>
      <c r="M14" s="12">
        <v>1</v>
      </c>
      <c r="N14" s="12">
        <v>1260</v>
      </c>
      <c r="O14" s="12">
        <v>42</v>
      </c>
      <c r="P14" s="12">
        <v>197</v>
      </c>
      <c r="Q14" s="12">
        <v>100</v>
      </c>
      <c r="R14" s="12">
        <v>9</v>
      </c>
    </row>
    <row r="15" spans="2:18" ht="20.100000000000001" customHeight="1" thickBot="1" x14ac:dyDescent="0.25">
      <c r="B15" s="6" t="s">
        <v>6</v>
      </c>
      <c r="C15" s="12">
        <v>2110</v>
      </c>
      <c r="D15" s="12">
        <v>24</v>
      </c>
      <c r="E15" s="12">
        <v>1</v>
      </c>
      <c r="F15" s="12">
        <v>1460</v>
      </c>
      <c r="G15" s="12">
        <v>28</v>
      </c>
      <c r="H15" s="12">
        <v>200</v>
      </c>
      <c r="I15" s="12">
        <v>363</v>
      </c>
      <c r="J15" s="12">
        <v>34</v>
      </c>
      <c r="K15" s="12">
        <v>2288</v>
      </c>
      <c r="L15" s="12">
        <v>18</v>
      </c>
      <c r="M15" s="12">
        <v>6</v>
      </c>
      <c r="N15" s="12">
        <v>1459</v>
      </c>
      <c r="O15" s="12">
        <v>50</v>
      </c>
      <c r="P15" s="12">
        <v>361</v>
      </c>
      <c r="Q15" s="12">
        <v>326</v>
      </c>
      <c r="R15" s="12">
        <v>68</v>
      </c>
    </row>
    <row r="16" spans="2:18" ht="20.100000000000001" customHeight="1" thickBot="1" x14ac:dyDescent="0.25">
      <c r="B16" s="6" t="s">
        <v>7</v>
      </c>
      <c r="C16" s="12">
        <v>368</v>
      </c>
      <c r="D16" s="12">
        <v>3</v>
      </c>
      <c r="E16" s="12">
        <v>0</v>
      </c>
      <c r="F16" s="12">
        <v>257</v>
      </c>
      <c r="G16" s="12">
        <v>10</v>
      </c>
      <c r="H16" s="12">
        <v>29</v>
      </c>
      <c r="I16" s="12">
        <v>35</v>
      </c>
      <c r="J16" s="12">
        <v>34</v>
      </c>
      <c r="K16" s="12">
        <v>536</v>
      </c>
      <c r="L16" s="12">
        <v>5</v>
      </c>
      <c r="M16" s="12">
        <v>0</v>
      </c>
      <c r="N16" s="12">
        <v>298</v>
      </c>
      <c r="O16" s="12">
        <v>14</v>
      </c>
      <c r="P16" s="12">
        <v>81</v>
      </c>
      <c r="Q16" s="12">
        <v>48</v>
      </c>
      <c r="R16" s="12">
        <v>90</v>
      </c>
    </row>
    <row r="17" spans="2:18" ht="20.100000000000001" customHeight="1" thickBot="1" x14ac:dyDescent="0.25">
      <c r="B17" s="6" t="s">
        <v>8</v>
      </c>
      <c r="C17" s="12">
        <v>1210</v>
      </c>
      <c r="D17" s="12">
        <v>4</v>
      </c>
      <c r="E17" s="12">
        <v>1</v>
      </c>
      <c r="F17" s="12">
        <v>996</v>
      </c>
      <c r="G17" s="12">
        <v>20</v>
      </c>
      <c r="H17" s="12">
        <v>131</v>
      </c>
      <c r="I17" s="12">
        <v>44</v>
      </c>
      <c r="J17" s="12">
        <v>14</v>
      </c>
      <c r="K17" s="12">
        <v>1333</v>
      </c>
      <c r="L17" s="12">
        <v>10</v>
      </c>
      <c r="M17" s="12">
        <v>5</v>
      </c>
      <c r="N17" s="12">
        <v>1192</v>
      </c>
      <c r="O17" s="12">
        <v>14</v>
      </c>
      <c r="P17" s="12">
        <v>82</v>
      </c>
      <c r="Q17" s="12">
        <v>21</v>
      </c>
      <c r="R17" s="12">
        <v>9</v>
      </c>
    </row>
    <row r="18" spans="2:18" ht="20.100000000000001" customHeight="1" thickBot="1" x14ac:dyDescent="0.25">
      <c r="B18" s="6" t="s">
        <v>9</v>
      </c>
      <c r="C18" s="12">
        <v>1399</v>
      </c>
      <c r="D18" s="12">
        <v>33</v>
      </c>
      <c r="E18" s="12">
        <v>0</v>
      </c>
      <c r="F18" s="12">
        <v>1060</v>
      </c>
      <c r="G18" s="12">
        <v>15</v>
      </c>
      <c r="H18" s="12">
        <v>85</v>
      </c>
      <c r="I18" s="12">
        <v>77</v>
      </c>
      <c r="J18" s="12">
        <v>129</v>
      </c>
      <c r="K18" s="12">
        <v>1904</v>
      </c>
      <c r="L18" s="12">
        <v>24</v>
      </c>
      <c r="M18" s="12">
        <v>3</v>
      </c>
      <c r="N18" s="12">
        <v>1324</v>
      </c>
      <c r="O18" s="12">
        <v>31</v>
      </c>
      <c r="P18" s="12">
        <v>134</v>
      </c>
      <c r="Q18" s="12">
        <v>169</v>
      </c>
      <c r="R18" s="12">
        <v>219</v>
      </c>
    </row>
    <row r="19" spans="2:18" ht="20.100000000000001" customHeight="1" thickBot="1" x14ac:dyDescent="0.25">
      <c r="B19" s="6" t="s">
        <v>10</v>
      </c>
      <c r="C19" s="12">
        <v>4879</v>
      </c>
      <c r="D19" s="12">
        <v>134</v>
      </c>
      <c r="E19" s="12">
        <v>4</v>
      </c>
      <c r="F19" s="12">
        <v>3450</v>
      </c>
      <c r="G19" s="12">
        <v>121</v>
      </c>
      <c r="H19" s="12">
        <v>676</v>
      </c>
      <c r="I19" s="12">
        <v>481</v>
      </c>
      <c r="J19" s="12">
        <v>13</v>
      </c>
      <c r="K19" s="12">
        <v>5635</v>
      </c>
      <c r="L19" s="12">
        <v>118</v>
      </c>
      <c r="M19" s="12">
        <v>4</v>
      </c>
      <c r="N19" s="12">
        <v>4043</v>
      </c>
      <c r="O19" s="12">
        <v>52</v>
      </c>
      <c r="P19" s="12">
        <v>863</v>
      </c>
      <c r="Q19" s="12">
        <v>522</v>
      </c>
      <c r="R19" s="12">
        <v>33</v>
      </c>
    </row>
    <row r="20" spans="2:18" ht="20.100000000000001" customHeight="1" thickBot="1" x14ac:dyDescent="0.25">
      <c r="B20" s="6" t="s">
        <v>11</v>
      </c>
      <c r="C20" s="12">
        <v>5514</v>
      </c>
      <c r="D20" s="12">
        <v>115</v>
      </c>
      <c r="E20" s="12">
        <v>1</v>
      </c>
      <c r="F20" s="12">
        <v>3471</v>
      </c>
      <c r="G20" s="12">
        <v>89</v>
      </c>
      <c r="H20" s="12">
        <v>955</v>
      </c>
      <c r="I20" s="12">
        <v>585</v>
      </c>
      <c r="J20" s="12">
        <v>298</v>
      </c>
      <c r="K20" s="12">
        <v>5905</v>
      </c>
      <c r="L20" s="12">
        <v>48</v>
      </c>
      <c r="M20" s="12">
        <v>1</v>
      </c>
      <c r="N20" s="12">
        <v>3703</v>
      </c>
      <c r="O20" s="12">
        <v>117</v>
      </c>
      <c r="P20" s="12">
        <v>856</v>
      </c>
      <c r="Q20" s="12">
        <v>861</v>
      </c>
      <c r="R20" s="12">
        <v>319</v>
      </c>
    </row>
    <row r="21" spans="2:18" ht="20.100000000000001" customHeight="1" thickBot="1" x14ac:dyDescent="0.25">
      <c r="B21" s="6" t="s">
        <v>12</v>
      </c>
      <c r="C21" s="12">
        <v>568</v>
      </c>
      <c r="D21" s="12">
        <v>5</v>
      </c>
      <c r="E21" s="12">
        <v>0</v>
      </c>
      <c r="F21" s="12">
        <v>404</v>
      </c>
      <c r="G21" s="12">
        <v>10</v>
      </c>
      <c r="H21" s="12">
        <v>69</v>
      </c>
      <c r="I21" s="12">
        <v>29</v>
      </c>
      <c r="J21" s="12">
        <v>51</v>
      </c>
      <c r="K21" s="12">
        <v>701</v>
      </c>
      <c r="L21" s="12">
        <v>12</v>
      </c>
      <c r="M21" s="12">
        <v>0</v>
      </c>
      <c r="N21" s="12">
        <v>472</v>
      </c>
      <c r="O21" s="12">
        <v>9</v>
      </c>
      <c r="P21" s="12">
        <v>82</v>
      </c>
      <c r="Q21" s="12">
        <v>57</v>
      </c>
      <c r="R21" s="12">
        <v>69</v>
      </c>
    </row>
    <row r="22" spans="2:18" ht="20.100000000000001" customHeight="1" thickBot="1" x14ac:dyDescent="0.25">
      <c r="B22" s="6" t="s">
        <v>13</v>
      </c>
      <c r="C22" s="12">
        <v>1425</v>
      </c>
      <c r="D22" s="12">
        <v>25</v>
      </c>
      <c r="E22" s="12">
        <v>2</v>
      </c>
      <c r="F22" s="12">
        <v>1160</v>
      </c>
      <c r="G22" s="12">
        <v>17</v>
      </c>
      <c r="H22" s="12">
        <v>131</v>
      </c>
      <c r="I22" s="12">
        <v>54</v>
      </c>
      <c r="J22" s="12">
        <v>36</v>
      </c>
      <c r="K22" s="12">
        <v>1556</v>
      </c>
      <c r="L22" s="12">
        <v>30</v>
      </c>
      <c r="M22" s="12">
        <v>0</v>
      </c>
      <c r="N22" s="12">
        <v>1262</v>
      </c>
      <c r="O22" s="12">
        <v>18</v>
      </c>
      <c r="P22" s="12">
        <v>166</v>
      </c>
      <c r="Q22" s="12">
        <v>67</v>
      </c>
      <c r="R22" s="12">
        <v>13</v>
      </c>
    </row>
    <row r="23" spans="2:18" ht="20.100000000000001" customHeight="1" thickBot="1" x14ac:dyDescent="0.25">
      <c r="B23" s="6" t="s">
        <v>14</v>
      </c>
      <c r="C23" s="12">
        <v>5715</v>
      </c>
      <c r="D23" s="12">
        <v>39</v>
      </c>
      <c r="E23" s="12">
        <v>8</v>
      </c>
      <c r="F23" s="12">
        <v>4151</v>
      </c>
      <c r="G23" s="12">
        <v>118</v>
      </c>
      <c r="H23" s="12">
        <v>965</v>
      </c>
      <c r="I23" s="12">
        <v>312</v>
      </c>
      <c r="J23" s="12">
        <v>122</v>
      </c>
      <c r="K23" s="12">
        <v>6406</v>
      </c>
      <c r="L23" s="12">
        <v>60</v>
      </c>
      <c r="M23" s="12">
        <v>17</v>
      </c>
      <c r="N23" s="12">
        <v>4464</v>
      </c>
      <c r="O23" s="12">
        <v>89</v>
      </c>
      <c r="P23" s="12">
        <v>1155</v>
      </c>
      <c r="Q23" s="12">
        <v>425</v>
      </c>
      <c r="R23" s="12">
        <v>196</v>
      </c>
    </row>
    <row r="24" spans="2:18" ht="20.100000000000001" customHeight="1" thickBot="1" x14ac:dyDescent="0.25">
      <c r="B24" s="6" t="s">
        <v>15</v>
      </c>
      <c r="C24" s="12">
        <v>1498</v>
      </c>
      <c r="D24" s="12">
        <v>1</v>
      </c>
      <c r="E24" s="12">
        <v>0</v>
      </c>
      <c r="F24" s="12">
        <v>1090</v>
      </c>
      <c r="G24" s="12">
        <v>53</v>
      </c>
      <c r="H24" s="12">
        <v>137</v>
      </c>
      <c r="I24" s="12">
        <v>104</v>
      </c>
      <c r="J24" s="12">
        <v>113</v>
      </c>
      <c r="K24" s="12">
        <v>1690</v>
      </c>
      <c r="L24" s="12">
        <v>0</v>
      </c>
      <c r="M24" s="12">
        <v>0</v>
      </c>
      <c r="N24" s="12">
        <v>1392</v>
      </c>
      <c r="O24" s="12">
        <v>28</v>
      </c>
      <c r="P24" s="12">
        <v>157</v>
      </c>
      <c r="Q24" s="12">
        <v>107</v>
      </c>
      <c r="R24" s="12">
        <v>6</v>
      </c>
    </row>
    <row r="25" spans="2:18" ht="20.100000000000001" customHeight="1" thickBot="1" x14ac:dyDescent="0.25">
      <c r="B25" s="6" t="s">
        <v>16</v>
      </c>
      <c r="C25" s="12">
        <v>418</v>
      </c>
      <c r="D25" s="12">
        <v>0</v>
      </c>
      <c r="E25" s="12">
        <v>0</v>
      </c>
      <c r="F25" s="12">
        <v>294</v>
      </c>
      <c r="G25" s="12">
        <v>11</v>
      </c>
      <c r="H25" s="12">
        <v>47</v>
      </c>
      <c r="I25" s="12">
        <v>48</v>
      </c>
      <c r="J25" s="12">
        <v>18</v>
      </c>
      <c r="K25" s="12">
        <v>437</v>
      </c>
      <c r="L25" s="12">
        <v>0</v>
      </c>
      <c r="M25" s="12">
        <v>20</v>
      </c>
      <c r="N25" s="12">
        <v>269</v>
      </c>
      <c r="O25" s="12">
        <v>17</v>
      </c>
      <c r="P25" s="12">
        <v>90</v>
      </c>
      <c r="Q25" s="12">
        <v>33</v>
      </c>
      <c r="R25" s="12">
        <v>8</v>
      </c>
    </row>
    <row r="26" spans="2:18" ht="20.100000000000001" customHeight="1" thickBot="1" x14ac:dyDescent="0.25">
      <c r="B26" s="7" t="s">
        <v>17</v>
      </c>
      <c r="C26" s="12">
        <v>1325</v>
      </c>
      <c r="D26" s="12">
        <v>67</v>
      </c>
      <c r="E26" s="12">
        <v>7</v>
      </c>
      <c r="F26" s="12">
        <v>734</v>
      </c>
      <c r="G26" s="12">
        <v>13</v>
      </c>
      <c r="H26" s="12">
        <v>382</v>
      </c>
      <c r="I26" s="12">
        <v>59</v>
      </c>
      <c r="J26" s="12">
        <v>63</v>
      </c>
      <c r="K26" s="12">
        <v>1429</v>
      </c>
      <c r="L26" s="12">
        <v>86</v>
      </c>
      <c r="M26" s="12">
        <v>0</v>
      </c>
      <c r="N26" s="12">
        <v>848</v>
      </c>
      <c r="O26" s="12">
        <v>14</v>
      </c>
      <c r="P26" s="12">
        <v>400</v>
      </c>
      <c r="Q26" s="12">
        <v>36</v>
      </c>
      <c r="R26" s="12">
        <v>45</v>
      </c>
    </row>
    <row r="27" spans="2:18" ht="20.100000000000001" customHeight="1" thickBot="1" x14ac:dyDescent="0.25">
      <c r="B27" s="8" t="s">
        <v>18</v>
      </c>
      <c r="C27" s="12">
        <v>206</v>
      </c>
      <c r="D27" s="12">
        <v>0</v>
      </c>
      <c r="E27" s="12">
        <v>0</v>
      </c>
      <c r="F27" s="12">
        <v>180</v>
      </c>
      <c r="G27" s="12">
        <v>0</v>
      </c>
      <c r="H27" s="12">
        <v>0</v>
      </c>
      <c r="I27" s="12">
        <v>26</v>
      </c>
      <c r="J27" s="12">
        <v>0</v>
      </c>
      <c r="K27" s="12">
        <v>234</v>
      </c>
      <c r="L27" s="12">
        <v>0</v>
      </c>
      <c r="M27" s="12">
        <v>0</v>
      </c>
      <c r="N27" s="12">
        <v>225</v>
      </c>
      <c r="O27" s="12">
        <v>0</v>
      </c>
      <c r="P27" s="12">
        <v>7</v>
      </c>
      <c r="Q27" s="12">
        <v>2</v>
      </c>
      <c r="R27" s="12">
        <v>0</v>
      </c>
    </row>
    <row r="28" spans="2:18" ht="20.100000000000001" customHeight="1" thickBot="1" x14ac:dyDescent="0.25">
      <c r="B28" s="9" t="s">
        <v>19</v>
      </c>
      <c r="C28" s="13">
        <f>SUM(C11:C27)</f>
        <v>37189</v>
      </c>
      <c r="D28" s="13">
        <f t="shared" ref="D28:R28" si="0">SUM(D11:D27)</f>
        <v>536</v>
      </c>
      <c r="E28" s="13">
        <f t="shared" si="0"/>
        <v>27</v>
      </c>
      <c r="F28" s="13">
        <f t="shared" si="0"/>
        <v>26162</v>
      </c>
      <c r="G28" s="13">
        <f t="shared" si="0"/>
        <v>722</v>
      </c>
      <c r="H28" s="13">
        <f t="shared" si="0"/>
        <v>4971</v>
      </c>
      <c r="I28" s="13">
        <f t="shared" si="0"/>
        <v>3315</v>
      </c>
      <c r="J28" s="13">
        <f t="shared" si="0"/>
        <v>1456</v>
      </c>
      <c r="K28" s="13">
        <f t="shared" si="0"/>
        <v>42035</v>
      </c>
      <c r="L28" s="13">
        <f t="shared" si="0"/>
        <v>545</v>
      </c>
      <c r="M28" s="13">
        <f t="shared" si="0"/>
        <v>61</v>
      </c>
      <c r="N28" s="13">
        <f t="shared" si="0"/>
        <v>29404</v>
      </c>
      <c r="O28" s="13">
        <f t="shared" si="0"/>
        <v>578</v>
      </c>
      <c r="P28" s="13">
        <f t="shared" si="0"/>
        <v>6123</v>
      </c>
      <c r="Q28" s="13">
        <f t="shared" si="0"/>
        <v>3830</v>
      </c>
      <c r="R28" s="13">
        <f t="shared" si="0"/>
        <v>1494</v>
      </c>
    </row>
    <row r="29" spans="2:18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2" spans="2:18" ht="15" thickBot="1" x14ac:dyDescent="0.25">
      <c r="B32" s="14"/>
      <c r="C32" s="34" t="s">
        <v>109</v>
      </c>
      <c r="D32" s="35"/>
      <c r="E32" s="35"/>
      <c r="F32" s="35"/>
      <c r="G32" s="35"/>
      <c r="H32" s="35"/>
      <c r="I32" s="35"/>
      <c r="J32" s="35"/>
    </row>
    <row r="33" spans="2:10" ht="15" thickBot="1" x14ac:dyDescent="0.25">
      <c r="B33" s="14"/>
      <c r="C33" s="45" t="s">
        <v>121</v>
      </c>
      <c r="D33" s="45"/>
      <c r="E33" s="45"/>
      <c r="F33" s="45"/>
      <c r="G33" s="45"/>
      <c r="H33" s="45"/>
      <c r="I33" s="45"/>
      <c r="J33" s="45"/>
    </row>
    <row r="34" spans="2:10" ht="44.25" customHeight="1" thickBot="1" x14ac:dyDescent="0.25">
      <c r="B34" s="14"/>
      <c r="C34" s="36" t="s">
        <v>20</v>
      </c>
      <c r="D34" s="38" t="s">
        <v>28</v>
      </c>
      <c r="E34" s="40" t="s">
        <v>21</v>
      </c>
      <c r="F34" s="42" t="s">
        <v>22</v>
      </c>
      <c r="G34" s="43"/>
      <c r="H34" s="44"/>
      <c r="I34" s="40" t="s">
        <v>23</v>
      </c>
      <c r="J34" s="40" t="s">
        <v>24</v>
      </c>
    </row>
    <row r="35" spans="2:10" ht="44.25" customHeight="1" thickBot="1" x14ac:dyDescent="0.25">
      <c r="B35" s="14"/>
      <c r="C35" s="37"/>
      <c r="D35" s="39"/>
      <c r="E35" s="41"/>
      <c r="F35" s="10" t="s">
        <v>25</v>
      </c>
      <c r="G35" s="10" t="s">
        <v>26</v>
      </c>
      <c r="H35" s="10" t="s">
        <v>27</v>
      </c>
      <c r="I35" s="41"/>
      <c r="J35" s="41"/>
    </row>
    <row r="36" spans="2:10" ht="20.100000000000001" customHeight="1" thickBot="1" x14ac:dyDescent="0.25">
      <c r="B36" s="5" t="s">
        <v>2</v>
      </c>
      <c r="C36" s="15">
        <f t="shared" ref="C36:J36" si="1">IF(C11&gt;0,(K11-C11)/C11,"-")</f>
        <v>0.12695562964862786</v>
      </c>
      <c r="D36" s="15">
        <f t="shared" si="1"/>
        <v>0.47142857142857142</v>
      </c>
      <c r="E36" s="15">
        <f t="shared" si="1"/>
        <v>0</v>
      </c>
      <c r="F36" s="15">
        <f t="shared" si="1"/>
        <v>0.13363802559414992</v>
      </c>
      <c r="G36" s="15">
        <f t="shared" si="1"/>
        <v>-0.6149068322981367</v>
      </c>
      <c r="H36" s="15">
        <f t="shared" si="1"/>
        <v>0.4243208279430789</v>
      </c>
      <c r="I36" s="15">
        <f t="shared" si="1"/>
        <v>0.13480392156862744</v>
      </c>
      <c r="J36" s="15">
        <f t="shared" si="1"/>
        <v>-0.22376237623762377</v>
      </c>
    </row>
    <row r="37" spans="2:10" ht="20.100000000000001" customHeight="1" thickBot="1" x14ac:dyDescent="0.25">
      <c r="B37" s="6" t="s">
        <v>3</v>
      </c>
      <c r="C37" s="15">
        <f t="shared" ref="C37:J37" si="2">IF(C12&gt;0,(K12-C12)/C12,"-")</f>
        <v>9.6849474912485412E-2</v>
      </c>
      <c r="D37" s="15" t="str">
        <f t="shared" si="2"/>
        <v>-</v>
      </c>
      <c r="E37" s="15" t="str">
        <f t="shared" si="2"/>
        <v>-</v>
      </c>
      <c r="F37" s="15">
        <f t="shared" si="2"/>
        <v>-1.7211703958691909E-2</v>
      </c>
      <c r="G37" s="15">
        <f t="shared" si="2"/>
        <v>0.33333333333333331</v>
      </c>
      <c r="H37" s="15">
        <f t="shared" si="2"/>
        <v>0.58918918918918917</v>
      </c>
      <c r="I37" s="15">
        <f t="shared" si="2"/>
        <v>-0.3</v>
      </c>
      <c r="J37" s="15">
        <f t="shared" si="2"/>
        <v>0</v>
      </c>
    </row>
    <row r="38" spans="2:10" ht="20.100000000000001" customHeight="1" thickBot="1" x14ac:dyDescent="0.25">
      <c r="B38" s="6" t="s">
        <v>4</v>
      </c>
      <c r="C38" s="15">
        <f t="shared" ref="C38:J38" si="3">IF(C13&gt;0,(K13-C13)/C13,"-")</f>
        <v>0.19540229885057472</v>
      </c>
      <c r="D38" s="15">
        <f t="shared" si="3"/>
        <v>5</v>
      </c>
      <c r="E38" s="15" t="str">
        <f t="shared" si="3"/>
        <v>-</v>
      </c>
      <c r="F38" s="15">
        <f t="shared" si="3"/>
        <v>0.13783783783783785</v>
      </c>
      <c r="G38" s="15">
        <f t="shared" si="3"/>
        <v>8</v>
      </c>
      <c r="H38" s="15">
        <f t="shared" si="3"/>
        <v>0.49230769230769234</v>
      </c>
      <c r="I38" s="15">
        <f t="shared" si="3"/>
        <v>5.7142857142857141E-2</v>
      </c>
      <c r="J38" s="15">
        <f t="shared" si="3"/>
        <v>6.6666666666666666E-2</v>
      </c>
    </row>
    <row r="39" spans="2:10" ht="20.100000000000001" customHeight="1" thickBot="1" x14ac:dyDescent="0.25">
      <c r="B39" s="6" t="s">
        <v>5</v>
      </c>
      <c r="C39" s="15">
        <f t="shared" ref="C39:J39" si="4">IF(C14&gt;0,(K14-C14)/C14,"-")</f>
        <v>0.18300653594771241</v>
      </c>
      <c r="D39" s="15">
        <f t="shared" si="4"/>
        <v>0.33333333333333331</v>
      </c>
      <c r="E39" s="15" t="str">
        <f t="shared" si="4"/>
        <v>-</v>
      </c>
      <c r="F39" s="15">
        <f t="shared" si="4"/>
        <v>0.21856866537717601</v>
      </c>
      <c r="G39" s="15">
        <f t="shared" si="4"/>
        <v>-8.6956521739130432E-2</v>
      </c>
      <c r="H39" s="15">
        <f t="shared" si="4"/>
        <v>0.3971631205673759</v>
      </c>
      <c r="I39" s="15">
        <f t="shared" si="4"/>
        <v>-0.24242424242424243</v>
      </c>
      <c r="J39" s="15">
        <f t="shared" si="4"/>
        <v>0</v>
      </c>
    </row>
    <row r="40" spans="2:10" ht="20.100000000000001" customHeight="1" thickBot="1" x14ac:dyDescent="0.25">
      <c r="B40" s="6" t="s">
        <v>6</v>
      </c>
      <c r="C40" s="15">
        <f t="shared" ref="C40:J40" si="5">IF(C15&gt;0,(K15-C15)/C15,"-")</f>
        <v>8.4360189573459712E-2</v>
      </c>
      <c r="D40" s="15">
        <f t="shared" si="5"/>
        <v>-0.25</v>
      </c>
      <c r="E40" s="15">
        <f t="shared" si="5"/>
        <v>5</v>
      </c>
      <c r="F40" s="15">
        <f t="shared" si="5"/>
        <v>-6.8493150684931507E-4</v>
      </c>
      <c r="G40" s="15">
        <f t="shared" si="5"/>
        <v>0.7857142857142857</v>
      </c>
      <c r="H40" s="15">
        <f t="shared" si="5"/>
        <v>0.80500000000000005</v>
      </c>
      <c r="I40" s="15">
        <f t="shared" si="5"/>
        <v>-0.10192837465564739</v>
      </c>
      <c r="J40" s="15">
        <f t="shared" si="5"/>
        <v>1</v>
      </c>
    </row>
    <row r="41" spans="2:10" ht="20.100000000000001" customHeight="1" thickBot="1" x14ac:dyDescent="0.25">
      <c r="B41" s="6" t="s">
        <v>7</v>
      </c>
      <c r="C41" s="15">
        <f t="shared" ref="C41:J41" si="6">IF(C16&gt;0,(K16-C16)/C16,"-")</f>
        <v>0.45652173913043476</v>
      </c>
      <c r="D41" s="15">
        <f t="shared" si="6"/>
        <v>0.66666666666666663</v>
      </c>
      <c r="E41" s="15" t="str">
        <f t="shared" si="6"/>
        <v>-</v>
      </c>
      <c r="F41" s="15">
        <f t="shared" si="6"/>
        <v>0.15953307392996108</v>
      </c>
      <c r="G41" s="15">
        <f t="shared" si="6"/>
        <v>0.4</v>
      </c>
      <c r="H41" s="15">
        <f t="shared" si="6"/>
        <v>1.7931034482758621</v>
      </c>
      <c r="I41" s="15">
        <f t="shared" si="6"/>
        <v>0.37142857142857144</v>
      </c>
      <c r="J41" s="15">
        <f t="shared" si="6"/>
        <v>1.6470588235294117</v>
      </c>
    </row>
    <row r="42" spans="2:10" ht="20.100000000000001" customHeight="1" thickBot="1" x14ac:dyDescent="0.25">
      <c r="B42" s="6" t="s">
        <v>8</v>
      </c>
      <c r="C42" s="15">
        <f t="shared" ref="C42:J42" si="7">IF(C17&gt;0,(K17-C17)/C17,"-")</f>
        <v>0.10165289256198347</v>
      </c>
      <c r="D42" s="15">
        <f t="shared" si="7"/>
        <v>1.5</v>
      </c>
      <c r="E42" s="15">
        <f t="shared" si="7"/>
        <v>4</v>
      </c>
      <c r="F42" s="15">
        <f t="shared" si="7"/>
        <v>0.19678714859437751</v>
      </c>
      <c r="G42" s="15">
        <f t="shared" si="7"/>
        <v>-0.3</v>
      </c>
      <c r="H42" s="15">
        <f t="shared" si="7"/>
        <v>-0.37404580152671757</v>
      </c>
      <c r="I42" s="15">
        <f t="shared" si="7"/>
        <v>-0.52272727272727271</v>
      </c>
      <c r="J42" s="15">
        <f t="shared" si="7"/>
        <v>-0.35714285714285715</v>
      </c>
    </row>
    <row r="43" spans="2:10" ht="20.100000000000001" customHeight="1" thickBot="1" x14ac:dyDescent="0.25">
      <c r="B43" s="6" t="s">
        <v>9</v>
      </c>
      <c r="C43" s="15">
        <f t="shared" ref="C43:J43" si="8">IF(C18&gt;0,(K18-C18)/C18,"-")</f>
        <v>0.36097212294496067</v>
      </c>
      <c r="D43" s="15">
        <f t="shared" si="8"/>
        <v>-0.27272727272727271</v>
      </c>
      <c r="E43" s="15" t="str">
        <f t="shared" si="8"/>
        <v>-</v>
      </c>
      <c r="F43" s="15">
        <f t="shared" si="8"/>
        <v>0.24905660377358491</v>
      </c>
      <c r="G43" s="15">
        <f t="shared" si="8"/>
        <v>1.0666666666666667</v>
      </c>
      <c r="H43" s="15">
        <f t="shared" si="8"/>
        <v>0.57647058823529407</v>
      </c>
      <c r="I43" s="15">
        <f t="shared" si="8"/>
        <v>1.1948051948051948</v>
      </c>
      <c r="J43" s="15">
        <f t="shared" si="8"/>
        <v>0.69767441860465118</v>
      </c>
    </row>
    <row r="44" spans="2:10" ht="20.100000000000001" customHeight="1" thickBot="1" x14ac:dyDescent="0.25">
      <c r="B44" s="6" t="s">
        <v>10</v>
      </c>
      <c r="C44" s="15">
        <f t="shared" ref="C44:J44" si="9">IF(C19&gt;0,(K19-C19)/C19,"-")</f>
        <v>0.15494978479196556</v>
      </c>
      <c r="D44" s="15">
        <f t="shared" si="9"/>
        <v>-0.11940298507462686</v>
      </c>
      <c r="E44" s="15">
        <f t="shared" si="9"/>
        <v>0</v>
      </c>
      <c r="F44" s="15">
        <f t="shared" si="9"/>
        <v>0.1718840579710145</v>
      </c>
      <c r="G44" s="15">
        <f t="shared" si="9"/>
        <v>-0.57024793388429751</v>
      </c>
      <c r="H44" s="15">
        <f t="shared" si="9"/>
        <v>0.27662721893491127</v>
      </c>
      <c r="I44" s="15">
        <f t="shared" si="9"/>
        <v>8.5239085239085244E-2</v>
      </c>
      <c r="J44" s="15">
        <f t="shared" si="9"/>
        <v>1.5384615384615385</v>
      </c>
    </row>
    <row r="45" spans="2:10" ht="20.100000000000001" customHeight="1" thickBot="1" x14ac:dyDescent="0.25">
      <c r="B45" s="6" t="s">
        <v>11</v>
      </c>
      <c r="C45" s="15">
        <f t="shared" ref="C45:J45" si="10">IF(C20&gt;0,(K20-C20)/C20,"-")</f>
        <v>7.0910409865796151E-2</v>
      </c>
      <c r="D45" s="15">
        <f t="shared" si="10"/>
        <v>-0.58260869565217388</v>
      </c>
      <c r="E45" s="15">
        <f t="shared" si="10"/>
        <v>0</v>
      </c>
      <c r="F45" s="15">
        <f t="shared" si="10"/>
        <v>6.6839527513684813E-2</v>
      </c>
      <c r="G45" s="15">
        <f t="shared" si="10"/>
        <v>0.3146067415730337</v>
      </c>
      <c r="H45" s="15">
        <f t="shared" si="10"/>
        <v>-0.10366492146596859</v>
      </c>
      <c r="I45" s="15">
        <f t="shared" si="10"/>
        <v>0.47179487179487178</v>
      </c>
      <c r="J45" s="15">
        <f t="shared" si="10"/>
        <v>7.0469798657718116E-2</v>
      </c>
    </row>
    <row r="46" spans="2:10" ht="20.100000000000001" customHeight="1" thickBot="1" x14ac:dyDescent="0.25">
      <c r="B46" s="6" t="s">
        <v>12</v>
      </c>
      <c r="C46" s="15">
        <f t="shared" ref="C46:J46" si="11">IF(C21&gt;0,(K21-C21)/C21,"-")</f>
        <v>0.23415492957746478</v>
      </c>
      <c r="D46" s="15">
        <f t="shared" si="11"/>
        <v>1.4</v>
      </c>
      <c r="E46" s="15" t="str">
        <f t="shared" si="11"/>
        <v>-</v>
      </c>
      <c r="F46" s="15">
        <f t="shared" si="11"/>
        <v>0.16831683168316833</v>
      </c>
      <c r="G46" s="15">
        <f t="shared" si="11"/>
        <v>-0.1</v>
      </c>
      <c r="H46" s="15">
        <f t="shared" si="11"/>
        <v>0.18840579710144928</v>
      </c>
      <c r="I46" s="15">
        <f t="shared" si="11"/>
        <v>0.96551724137931039</v>
      </c>
      <c r="J46" s="15">
        <f t="shared" si="11"/>
        <v>0.35294117647058826</v>
      </c>
    </row>
    <row r="47" spans="2:10" ht="20.100000000000001" customHeight="1" thickBot="1" x14ac:dyDescent="0.25">
      <c r="B47" s="6" t="s">
        <v>13</v>
      </c>
      <c r="C47" s="15">
        <f t="shared" ref="C47:J47" si="12">IF(C22&gt;0,(K22-C22)/C22,"-")</f>
        <v>9.1929824561403514E-2</v>
      </c>
      <c r="D47" s="15">
        <f t="shared" si="12"/>
        <v>0.2</v>
      </c>
      <c r="E47" s="15">
        <f t="shared" si="12"/>
        <v>-1</v>
      </c>
      <c r="F47" s="15">
        <f t="shared" si="12"/>
        <v>8.7931034482758616E-2</v>
      </c>
      <c r="G47" s="15">
        <f t="shared" si="12"/>
        <v>5.8823529411764705E-2</v>
      </c>
      <c r="H47" s="15">
        <f t="shared" si="12"/>
        <v>0.26717557251908397</v>
      </c>
      <c r="I47" s="15">
        <f t="shared" si="12"/>
        <v>0.24074074074074073</v>
      </c>
      <c r="J47" s="15">
        <f t="shared" si="12"/>
        <v>-0.63888888888888884</v>
      </c>
    </row>
    <row r="48" spans="2:10" ht="20.100000000000001" customHeight="1" thickBot="1" x14ac:dyDescent="0.25">
      <c r="B48" s="6" t="s">
        <v>14</v>
      </c>
      <c r="C48" s="15">
        <f t="shared" ref="C48:J48" si="13">IF(C23&gt;0,(K23-C23)/C23,"-")</f>
        <v>0.12090988626421698</v>
      </c>
      <c r="D48" s="15">
        <f t="shared" si="13"/>
        <v>0.53846153846153844</v>
      </c>
      <c r="E48" s="15">
        <f t="shared" si="13"/>
        <v>1.125</v>
      </c>
      <c r="F48" s="15">
        <f t="shared" si="13"/>
        <v>7.5403517224765113E-2</v>
      </c>
      <c r="G48" s="15">
        <f t="shared" si="13"/>
        <v>-0.24576271186440679</v>
      </c>
      <c r="H48" s="15">
        <f t="shared" si="13"/>
        <v>0.19689119170984457</v>
      </c>
      <c r="I48" s="15">
        <f t="shared" si="13"/>
        <v>0.36217948717948717</v>
      </c>
      <c r="J48" s="15">
        <f t="shared" si="13"/>
        <v>0.60655737704918034</v>
      </c>
    </row>
    <row r="49" spans="2:10" ht="20.100000000000001" customHeight="1" thickBot="1" x14ac:dyDescent="0.25">
      <c r="B49" s="6" t="s">
        <v>15</v>
      </c>
      <c r="C49" s="15">
        <f t="shared" ref="C49:J49" si="14">IF(C24&gt;0,(K24-C24)/C24,"-")</f>
        <v>0.12817089452603472</v>
      </c>
      <c r="D49" s="15">
        <f t="shared" si="14"/>
        <v>-1</v>
      </c>
      <c r="E49" s="15" t="str">
        <f t="shared" si="14"/>
        <v>-</v>
      </c>
      <c r="F49" s="15">
        <f t="shared" si="14"/>
        <v>0.27706422018348625</v>
      </c>
      <c r="G49" s="15">
        <f t="shared" si="14"/>
        <v>-0.47169811320754718</v>
      </c>
      <c r="H49" s="15">
        <f t="shared" si="14"/>
        <v>0.145985401459854</v>
      </c>
      <c r="I49" s="15">
        <f t="shared" si="14"/>
        <v>2.8846153846153848E-2</v>
      </c>
      <c r="J49" s="15">
        <f t="shared" si="14"/>
        <v>-0.94690265486725667</v>
      </c>
    </row>
    <row r="50" spans="2:10" ht="20.100000000000001" customHeight="1" thickBot="1" x14ac:dyDescent="0.25">
      <c r="B50" s="6" t="s">
        <v>16</v>
      </c>
      <c r="C50" s="15">
        <f t="shared" ref="C50:J50" si="15">IF(C25&gt;0,(K25-C25)/C25,"-")</f>
        <v>4.5454545454545456E-2</v>
      </c>
      <c r="D50" s="15" t="str">
        <f t="shared" si="15"/>
        <v>-</v>
      </c>
      <c r="E50" s="15" t="str">
        <f t="shared" si="15"/>
        <v>-</v>
      </c>
      <c r="F50" s="15">
        <f t="shared" si="15"/>
        <v>-8.5034013605442174E-2</v>
      </c>
      <c r="G50" s="15">
        <f t="shared" si="15"/>
        <v>0.54545454545454541</v>
      </c>
      <c r="H50" s="15">
        <f t="shared" si="15"/>
        <v>0.91489361702127658</v>
      </c>
      <c r="I50" s="15">
        <f t="shared" si="15"/>
        <v>-0.3125</v>
      </c>
      <c r="J50" s="15">
        <f t="shared" si="15"/>
        <v>-0.55555555555555558</v>
      </c>
    </row>
    <row r="51" spans="2:10" ht="20.100000000000001" customHeight="1" thickBot="1" x14ac:dyDescent="0.25">
      <c r="B51" s="7" t="s">
        <v>17</v>
      </c>
      <c r="C51" s="15">
        <f t="shared" ref="C51:J51" si="16">IF(C26&gt;0,(K26-C26)/C26,"-")</f>
        <v>7.8490566037735854E-2</v>
      </c>
      <c r="D51" s="15">
        <f t="shared" si="16"/>
        <v>0.28358208955223879</v>
      </c>
      <c r="E51" s="15">
        <f t="shared" si="16"/>
        <v>-1</v>
      </c>
      <c r="F51" s="15">
        <f t="shared" si="16"/>
        <v>0.15531335149863759</v>
      </c>
      <c r="G51" s="15">
        <f t="shared" si="16"/>
        <v>7.6923076923076927E-2</v>
      </c>
      <c r="H51" s="15">
        <f t="shared" si="16"/>
        <v>4.712041884816754E-2</v>
      </c>
      <c r="I51" s="15">
        <f t="shared" si="16"/>
        <v>-0.38983050847457629</v>
      </c>
      <c r="J51" s="15">
        <f t="shared" si="16"/>
        <v>-0.2857142857142857</v>
      </c>
    </row>
    <row r="52" spans="2:10" ht="20.100000000000001" customHeight="1" thickBot="1" x14ac:dyDescent="0.25">
      <c r="B52" s="8" t="s">
        <v>18</v>
      </c>
      <c r="C52" s="15">
        <f t="shared" ref="C52:J52" si="17">IF(C27&gt;0,(K27-C27)/C27,"-")</f>
        <v>0.13592233009708737</v>
      </c>
      <c r="D52" s="15" t="str">
        <f t="shared" si="17"/>
        <v>-</v>
      </c>
      <c r="E52" s="15" t="str">
        <f t="shared" si="17"/>
        <v>-</v>
      </c>
      <c r="F52" s="15">
        <f t="shared" si="17"/>
        <v>0.25</v>
      </c>
      <c r="G52" s="15" t="str">
        <f t="shared" si="17"/>
        <v>-</v>
      </c>
      <c r="H52" s="15" t="str">
        <f t="shared" si="17"/>
        <v>-</v>
      </c>
      <c r="I52" s="15">
        <f t="shared" si="17"/>
        <v>-0.92307692307692313</v>
      </c>
      <c r="J52" s="15" t="str">
        <f t="shared" si="17"/>
        <v>-</v>
      </c>
    </row>
    <row r="53" spans="2:10" ht="20.100000000000001" customHeight="1" thickBot="1" x14ac:dyDescent="0.25">
      <c r="B53" s="9" t="s">
        <v>19</v>
      </c>
      <c r="C53" s="16">
        <f t="shared" ref="C53:J53" si="18">IF(C28&gt;0,(K28-C28)/C28,"-")</f>
        <v>0.13030734894726936</v>
      </c>
      <c r="D53" s="16">
        <f t="shared" si="18"/>
        <v>1.6791044776119403E-2</v>
      </c>
      <c r="E53" s="16">
        <f t="shared" si="18"/>
        <v>1.2592592592592593</v>
      </c>
      <c r="F53" s="16">
        <f t="shared" si="18"/>
        <v>0.12392018958795199</v>
      </c>
      <c r="G53" s="16">
        <f t="shared" si="18"/>
        <v>-0.1994459833795014</v>
      </c>
      <c r="H53" s="16">
        <f t="shared" si="18"/>
        <v>0.23174411587205793</v>
      </c>
      <c r="I53" s="16">
        <f t="shared" si="18"/>
        <v>0.15535444947209653</v>
      </c>
      <c r="J53" s="16">
        <f t="shared" si="18"/>
        <v>2.60989010989011E-2</v>
      </c>
    </row>
  </sheetData>
  <mergeCells count="22"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  <mergeCell ref="C32:J32"/>
    <mergeCell ref="C34:C35"/>
    <mergeCell ref="D34:D35"/>
    <mergeCell ref="E34:E35"/>
    <mergeCell ref="F34:H34"/>
    <mergeCell ref="I34:I35"/>
    <mergeCell ref="J34:J35"/>
    <mergeCell ref="C33:J3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52"/>
      <c r="B8" s="53"/>
      <c r="C8" s="34" t="s">
        <v>119</v>
      </c>
      <c r="D8" s="35"/>
      <c r="E8" s="35"/>
      <c r="F8" s="35"/>
      <c r="G8" s="34" t="s">
        <v>120</v>
      </c>
      <c r="H8" s="35"/>
      <c r="I8" s="35"/>
      <c r="J8" s="35"/>
      <c r="K8" s="34" t="s">
        <v>122</v>
      </c>
      <c r="L8" s="35"/>
      <c r="M8" s="35"/>
      <c r="N8" s="35"/>
    </row>
    <row r="9" spans="1:14" ht="44.25" customHeight="1" thickBot="1" x14ac:dyDescent="0.25">
      <c r="A9" s="52"/>
      <c r="B9" s="54"/>
      <c r="C9" s="48" t="s">
        <v>29</v>
      </c>
      <c r="D9" s="48"/>
      <c r="E9" s="49"/>
      <c r="F9" s="40" t="s">
        <v>32</v>
      </c>
      <c r="G9" s="56" t="s">
        <v>29</v>
      </c>
      <c r="H9" s="48" t="s">
        <v>30</v>
      </c>
      <c r="I9" s="49" t="s">
        <v>31</v>
      </c>
      <c r="J9" s="40" t="s">
        <v>32</v>
      </c>
      <c r="K9" s="56" t="s">
        <v>29</v>
      </c>
      <c r="L9" s="48" t="s">
        <v>30</v>
      </c>
      <c r="M9" s="49" t="s">
        <v>31</v>
      </c>
      <c r="N9" s="40" t="s">
        <v>32</v>
      </c>
    </row>
    <row r="10" spans="1:14" ht="44.25" customHeight="1" thickBot="1" x14ac:dyDescent="0.25">
      <c r="A10" s="52"/>
      <c r="B10" s="54"/>
      <c r="C10" s="22" t="s">
        <v>33</v>
      </c>
      <c r="D10" s="22" t="s">
        <v>34</v>
      </c>
      <c r="E10" s="22" t="s">
        <v>35</v>
      </c>
      <c r="F10" s="55"/>
      <c r="G10" s="10" t="s">
        <v>33</v>
      </c>
      <c r="H10" s="10" t="s">
        <v>34</v>
      </c>
      <c r="I10" s="10" t="s">
        <v>35</v>
      </c>
      <c r="J10" s="55"/>
      <c r="K10" s="10" t="s">
        <v>33</v>
      </c>
      <c r="L10" s="10" t="s">
        <v>34</v>
      </c>
      <c r="M10" s="10" t="s">
        <v>35</v>
      </c>
      <c r="N10" s="55"/>
    </row>
    <row r="11" spans="1:14" ht="20.100000000000001" customHeight="1" thickBot="1" x14ac:dyDescent="0.25">
      <c r="B11" s="5" t="s">
        <v>2</v>
      </c>
      <c r="C11" s="12">
        <v>516</v>
      </c>
      <c r="D11" s="12">
        <v>363</v>
      </c>
      <c r="E11" s="12">
        <v>153</v>
      </c>
      <c r="F11" s="31">
        <f>C11/'Evolución Denuncias'!C11</f>
        <v>6.6170813028981784E-2</v>
      </c>
      <c r="G11" s="12">
        <v>370</v>
      </c>
      <c r="H11" s="12">
        <v>278</v>
      </c>
      <c r="I11" s="12">
        <v>92</v>
      </c>
      <c r="J11" s="31">
        <f>+G11/'Evolución Denuncias'!K11</f>
        <v>4.2102867546654529E-2</v>
      </c>
      <c r="K11" s="15">
        <f t="shared" ref="K11:M28" si="0">IF(C11&gt;0,(G11-C11)/C11,"-")</f>
        <v>-0.28294573643410853</v>
      </c>
      <c r="L11" s="15">
        <f t="shared" si="0"/>
        <v>-0.23415977961432508</v>
      </c>
      <c r="M11" s="15">
        <f t="shared" si="0"/>
        <v>-0.39869281045751637</v>
      </c>
      <c r="N11" s="31">
        <f>+(J11-F11)/F11</f>
        <v>-0.36372449393641076</v>
      </c>
    </row>
    <row r="12" spans="1:14" ht="20.100000000000001" customHeight="1" thickBot="1" x14ac:dyDescent="0.25">
      <c r="B12" s="6" t="s">
        <v>3</v>
      </c>
      <c r="C12" s="12">
        <v>169</v>
      </c>
      <c r="D12" s="12">
        <v>112</v>
      </c>
      <c r="E12" s="12">
        <v>57</v>
      </c>
      <c r="F12" s="31">
        <f>C12/'Evolución Denuncias'!C12</f>
        <v>0.1971995332555426</v>
      </c>
      <c r="G12" s="12">
        <v>200</v>
      </c>
      <c r="H12" s="12">
        <v>103</v>
      </c>
      <c r="I12" s="12">
        <v>97</v>
      </c>
      <c r="J12" s="31">
        <f>+G12/'Evolución Denuncias'!K12</f>
        <v>0.21276595744680851</v>
      </c>
      <c r="K12" s="15">
        <f t="shared" si="0"/>
        <v>0.18343195266272189</v>
      </c>
      <c r="L12" s="15">
        <f t="shared" si="0"/>
        <v>-8.0357142857142863E-2</v>
      </c>
      <c r="M12" s="15">
        <f t="shared" si="0"/>
        <v>0.70175438596491224</v>
      </c>
      <c r="N12" s="31">
        <f t="shared" ref="N12:N28" si="1">+(J12-F12)/F12</f>
        <v>7.8937429182928343E-2</v>
      </c>
    </row>
    <row r="13" spans="1:14" ht="20.100000000000001" customHeight="1" thickBot="1" x14ac:dyDescent="0.25">
      <c r="B13" s="6" t="s">
        <v>4</v>
      </c>
      <c r="C13" s="12">
        <v>118</v>
      </c>
      <c r="D13" s="12">
        <v>81</v>
      </c>
      <c r="E13" s="12">
        <v>37</v>
      </c>
      <c r="F13" s="31">
        <f>C13/'Evolución Denuncias'!C13</f>
        <v>0.22605363984674329</v>
      </c>
      <c r="G13" s="12">
        <v>33</v>
      </c>
      <c r="H13" s="12">
        <v>20</v>
      </c>
      <c r="I13" s="12">
        <v>13</v>
      </c>
      <c r="J13" s="31">
        <f>+G13/'Evolución Denuncias'!K13</f>
        <v>5.2884615384615384E-2</v>
      </c>
      <c r="K13" s="15">
        <f t="shared" si="0"/>
        <v>-0.72033898305084743</v>
      </c>
      <c r="L13" s="15">
        <f t="shared" si="0"/>
        <v>-0.75308641975308643</v>
      </c>
      <c r="M13" s="15">
        <f t="shared" si="0"/>
        <v>-0.64864864864864868</v>
      </c>
      <c r="N13" s="31">
        <f t="shared" si="1"/>
        <v>-0.76605280312907431</v>
      </c>
    </row>
    <row r="14" spans="1:14" ht="20.100000000000001" customHeight="1" thickBot="1" x14ac:dyDescent="0.25">
      <c r="B14" s="6" t="s">
        <v>5</v>
      </c>
      <c r="C14" s="12">
        <v>147</v>
      </c>
      <c r="D14" s="12">
        <v>74</v>
      </c>
      <c r="E14" s="12">
        <v>73</v>
      </c>
      <c r="F14" s="31">
        <f>C14/'Evolución Denuncias'!C14</f>
        <v>0.10675381263616558</v>
      </c>
      <c r="G14" s="12">
        <v>173</v>
      </c>
      <c r="H14" s="12">
        <v>112</v>
      </c>
      <c r="I14" s="12">
        <v>61</v>
      </c>
      <c r="J14" s="31">
        <f>+G14/'Evolución Denuncias'!K14</f>
        <v>0.10620012277470842</v>
      </c>
      <c r="K14" s="15">
        <f t="shared" si="0"/>
        <v>0.17687074829931973</v>
      </c>
      <c r="L14" s="15">
        <f t="shared" si="0"/>
        <v>0.51351351351351349</v>
      </c>
      <c r="M14" s="15">
        <f t="shared" si="0"/>
        <v>-0.16438356164383561</v>
      </c>
      <c r="N14" s="31">
        <f t="shared" si="1"/>
        <v>-5.1866050287518164E-3</v>
      </c>
    </row>
    <row r="15" spans="1:14" ht="20.100000000000001" customHeight="1" thickBot="1" x14ac:dyDescent="0.25">
      <c r="B15" s="6" t="s">
        <v>6</v>
      </c>
      <c r="C15" s="12">
        <v>233</v>
      </c>
      <c r="D15" s="12">
        <v>177</v>
      </c>
      <c r="E15" s="12">
        <v>56</v>
      </c>
      <c r="F15" s="31">
        <f>C15/'Evolución Denuncias'!C15</f>
        <v>0.11042654028436019</v>
      </c>
      <c r="G15" s="12">
        <v>271</v>
      </c>
      <c r="H15" s="12">
        <v>197</v>
      </c>
      <c r="I15" s="12">
        <v>74</v>
      </c>
      <c r="J15" s="31">
        <f>+G15/'Evolución Denuncias'!K15</f>
        <v>0.11844405594405595</v>
      </c>
      <c r="K15" s="15">
        <f t="shared" si="0"/>
        <v>0.1630901287553648</v>
      </c>
      <c r="L15" s="15">
        <f t="shared" si="0"/>
        <v>0.11299435028248588</v>
      </c>
      <c r="M15" s="15">
        <f t="shared" si="0"/>
        <v>0.32142857142857145</v>
      </c>
      <c r="N15" s="31">
        <f t="shared" si="1"/>
        <v>7.2604970137159025E-2</v>
      </c>
    </row>
    <row r="16" spans="1:14" ht="20.100000000000001" customHeight="1" thickBot="1" x14ac:dyDescent="0.25">
      <c r="B16" s="6" t="s">
        <v>7</v>
      </c>
      <c r="C16" s="12">
        <v>20</v>
      </c>
      <c r="D16" s="12">
        <v>16</v>
      </c>
      <c r="E16" s="12">
        <v>4</v>
      </c>
      <c r="F16" s="31">
        <f>C16/'Evolución Denuncias'!C16</f>
        <v>5.434782608695652E-2</v>
      </c>
      <c r="G16" s="12">
        <v>54</v>
      </c>
      <c r="H16" s="12">
        <v>42</v>
      </c>
      <c r="I16" s="12">
        <v>12</v>
      </c>
      <c r="J16" s="31">
        <f>+G16/'Evolución Denuncias'!K16</f>
        <v>0.10074626865671642</v>
      </c>
      <c r="K16" s="15">
        <f t="shared" si="0"/>
        <v>1.7</v>
      </c>
      <c r="L16" s="15">
        <f t="shared" si="0"/>
        <v>1.625</v>
      </c>
      <c r="M16" s="15">
        <f t="shared" si="0"/>
        <v>2</v>
      </c>
      <c r="N16" s="31">
        <f t="shared" si="1"/>
        <v>0.85373134328358213</v>
      </c>
    </row>
    <row r="17" spans="2:14" ht="20.100000000000001" customHeight="1" thickBot="1" x14ac:dyDescent="0.25">
      <c r="B17" s="6" t="s">
        <v>8</v>
      </c>
      <c r="C17" s="12">
        <v>85</v>
      </c>
      <c r="D17" s="12">
        <v>38</v>
      </c>
      <c r="E17" s="12">
        <v>47</v>
      </c>
      <c r="F17" s="31">
        <f>C17/'Evolución Denuncias'!C17</f>
        <v>7.0247933884297523E-2</v>
      </c>
      <c r="G17" s="12">
        <v>103</v>
      </c>
      <c r="H17" s="12">
        <v>51</v>
      </c>
      <c r="I17" s="12">
        <v>52</v>
      </c>
      <c r="J17" s="31">
        <f>+G17/'Evolución Denuncias'!K17</f>
        <v>7.7269317329332329E-2</v>
      </c>
      <c r="K17" s="15">
        <f t="shared" si="0"/>
        <v>0.21176470588235294</v>
      </c>
      <c r="L17" s="15">
        <f t="shared" si="0"/>
        <v>0.34210526315789475</v>
      </c>
      <c r="M17" s="15">
        <f t="shared" si="0"/>
        <v>0.10638297872340426</v>
      </c>
      <c r="N17" s="31">
        <f t="shared" si="1"/>
        <v>9.9951458452848418E-2</v>
      </c>
    </row>
    <row r="18" spans="2:14" ht="20.100000000000001" customHeight="1" thickBot="1" x14ac:dyDescent="0.25">
      <c r="B18" s="6" t="s">
        <v>9</v>
      </c>
      <c r="C18" s="12">
        <v>117</v>
      </c>
      <c r="D18" s="12">
        <v>90</v>
      </c>
      <c r="E18" s="12">
        <v>27</v>
      </c>
      <c r="F18" s="31">
        <f>C18/'Evolución Denuncias'!C18</f>
        <v>8.3631165117941386E-2</v>
      </c>
      <c r="G18" s="12">
        <v>140</v>
      </c>
      <c r="H18" s="12">
        <v>97</v>
      </c>
      <c r="I18" s="12">
        <v>43</v>
      </c>
      <c r="J18" s="31">
        <f>+G18/'Evolución Denuncias'!K18</f>
        <v>7.3529411764705885E-2</v>
      </c>
      <c r="K18" s="15">
        <f t="shared" si="0"/>
        <v>0.19658119658119658</v>
      </c>
      <c r="L18" s="15">
        <f t="shared" si="0"/>
        <v>7.7777777777777779E-2</v>
      </c>
      <c r="M18" s="15">
        <f t="shared" si="0"/>
        <v>0.59259259259259256</v>
      </c>
      <c r="N18" s="31">
        <f t="shared" si="1"/>
        <v>-0.12078934137757663</v>
      </c>
    </row>
    <row r="19" spans="2:14" ht="20.100000000000001" customHeight="1" thickBot="1" x14ac:dyDescent="0.25">
      <c r="B19" s="6" t="s">
        <v>10</v>
      </c>
      <c r="C19" s="12">
        <v>624</v>
      </c>
      <c r="D19" s="12">
        <v>337</v>
      </c>
      <c r="E19" s="12">
        <v>287</v>
      </c>
      <c r="F19" s="31">
        <f>C19/'Evolución Denuncias'!C19</f>
        <v>0.12789506046320967</v>
      </c>
      <c r="G19" s="12">
        <v>636</v>
      </c>
      <c r="H19" s="12">
        <v>331</v>
      </c>
      <c r="I19" s="12">
        <v>305</v>
      </c>
      <c r="J19" s="31">
        <f>+G19/'Evolución Denuncias'!K19</f>
        <v>0.11286601597160603</v>
      </c>
      <c r="K19" s="15">
        <f t="shared" si="0"/>
        <v>1.9230769230769232E-2</v>
      </c>
      <c r="L19" s="15">
        <f t="shared" si="0"/>
        <v>-1.7804154302670624E-2</v>
      </c>
      <c r="M19" s="15">
        <f t="shared" si="0"/>
        <v>6.2717770034843204E-2</v>
      </c>
      <c r="N19" s="31">
        <f t="shared" si="1"/>
        <v>-0.11751075011944576</v>
      </c>
    </row>
    <row r="20" spans="2:14" ht="20.100000000000001" customHeight="1" thickBot="1" x14ac:dyDescent="0.25">
      <c r="B20" s="6" t="s">
        <v>11</v>
      </c>
      <c r="C20" s="12">
        <v>628</v>
      </c>
      <c r="D20" s="12">
        <v>387</v>
      </c>
      <c r="E20" s="12">
        <v>241</v>
      </c>
      <c r="F20" s="31">
        <f>C20/'Evolución Denuncias'!C20</f>
        <v>0.11389191149800508</v>
      </c>
      <c r="G20" s="12">
        <v>708</v>
      </c>
      <c r="H20" s="12">
        <v>391</v>
      </c>
      <c r="I20" s="12">
        <v>317</v>
      </c>
      <c r="J20" s="31">
        <f>+G20/'Evolución Denuncias'!K20</f>
        <v>0.11989839119390347</v>
      </c>
      <c r="K20" s="15">
        <f t="shared" si="0"/>
        <v>0.12738853503184713</v>
      </c>
      <c r="L20" s="15">
        <f t="shared" si="0"/>
        <v>1.0335917312661499E-2</v>
      </c>
      <c r="M20" s="15">
        <f t="shared" si="0"/>
        <v>0.31535269709543567</v>
      </c>
      <c r="N20" s="31">
        <f t="shared" si="1"/>
        <v>5.273842204328618E-2</v>
      </c>
    </row>
    <row r="21" spans="2:14" ht="20.100000000000001" customHeight="1" thickBot="1" x14ac:dyDescent="0.25">
      <c r="B21" s="6" t="s">
        <v>12</v>
      </c>
      <c r="C21" s="12">
        <v>30</v>
      </c>
      <c r="D21" s="12">
        <v>21</v>
      </c>
      <c r="E21" s="12">
        <v>9</v>
      </c>
      <c r="F21" s="31">
        <f>C21/'Evolución Denuncias'!C21</f>
        <v>5.2816901408450703E-2</v>
      </c>
      <c r="G21" s="12">
        <v>30</v>
      </c>
      <c r="H21" s="12">
        <v>25</v>
      </c>
      <c r="I21" s="12">
        <v>5</v>
      </c>
      <c r="J21" s="31">
        <f>+G21/'Evolución Denuncias'!K21</f>
        <v>4.2796005706134094E-2</v>
      </c>
      <c r="K21" s="15">
        <f t="shared" si="0"/>
        <v>0</v>
      </c>
      <c r="L21" s="15">
        <f t="shared" si="0"/>
        <v>0.19047619047619047</v>
      </c>
      <c r="M21" s="15">
        <f t="shared" si="0"/>
        <v>-0.44444444444444442</v>
      </c>
      <c r="N21" s="31">
        <f t="shared" si="1"/>
        <v>-0.1897289586305278</v>
      </c>
    </row>
    <row r="22" spans="2:14" ht="20.100000000000001" customHeight="1" thickBot="1" x14ac:dyDescent="0.25">
      <c r="B22" s="6" t="s">
        <v>13</v>
      </c>
      <c r="C22" s="12">
        <v>82</v>
      </c>
      <c r="D22" s="12">
        <v>63</v>
      </c>
      <c r="E22" s="12">
        <v>19</v>
      </c>
      <c r="F22" s="31">
        <f>C22/'Evolución Denuncias'!C22</f>
        <v>5.7543859649122807E-2</v>
      </c>
      <c r="G22" s="12">
        <v>133</v>
      </c>
      <c r="H22" s="12">
        <v>104</v>
      </c>
      <c r="I22" s="12">
        <v>29</v>
      </c>
      <c r="J22" s="31">
        <f>+G22/'Evolución Denuncias'!K22</f>
        <v>8.5475578406169664E-2</v>
      </c>
      <c r="K22" s="15">
        <f t="shared" si="0"/>
        <v>0.62195121951219512</v>
      </c>
      <c r="L22" s="15">
        <f t="shared" si="0"/>
        <v>0.65079365079365081</v>
      </c>
      <c r="M22" s="15">
        <f t="shared" si="0"/>
        <v>0.52631578947368418</v>
      </c>
      <c r="N22" s="31">
        <f t="shared" si="1"/>
        <v>0.48539877108282647</v>
      </c>
    </row>
    <row r="23" spans="2:14" ht="20.100000000000001" customHeight="1" thickBot="1" x14ac:dyDescent="0.25">
      <c r="B23" s="6" t="s">
        <v>14</v>
      </c>
      <c r="C23" s="12">
        <v>599</v>
      </c>
      <c r="D23" s="12">
        <v>287</v>
      </c>
      <c r="E23" s="12">
        <v>312</v>
      </c>
      <c r="F23" s="31">
        <f>C23/'Evolución Denuncias'!C23</f>
        <v>0.10481189851268591</v>
      </c>
      <c r="G23" s="12">
        <v>774</v>
      </c>
      <c r="H23" s="12">
        <v>387</v>
      </c>
      <c r="I23" s="12">
        <v>387</v>
      </c>
      <c r="J23" s="31">
        <f>+G23/'Evolución Denuncias'!K23</f>
        <v>0.12082422728691851</v>
      </c>
      <c r="K23" s="15">
        <f t="shared" si="0"/>
        <v>0.29215358931552587</v>
      </c>
      <c r="L23" s="15">
        <f t="shared" si="0"/>
        <v>0.34843205574912894</v>
      </c>
      <c r="M23" s="15">
        <f t="shared" si="0"/>
        <v>0.24038461538461539</v>
      </c>
      <c r="N23" s="31">
        <f t="shared" si="1"/>
        <v>0.15277205166066665</v>
      </c>
    </row>
    <row r="24" spans="2:14" ht="20.100000000000001" customHeight="1" thickBot="1" x14ac:dyDescent="0.25">
      <c r="B24" s="6" t="s">
        <v>15</v>
      </c>
      <c r="C24" s="12">
        <v>105</v>
      </c>
      <c r="D24" s="12">
        <v>52</v>
      </c>
      <c r="E24" s="12">
        <v>53</v>
      </c>
      <c r="F24" s="31">
        <f>C24/'Evolución Denuncias'!C24</f>
        <v>7.0093457943925228E-2</v>
      </c>
      <c r="G24" s="12">
        <v>120</v>
      </c>
      <c r="H24" s="12">
        <v>73</v>
      </c>
      <c r="I24" s="12">
        <v>47</v>
      </c>
      <c r="J24" s="31">
        <f>+G24/'Evolución Denuncias'!K24</f>
        <v>7.1005917159763315E-2</v>
      </c>
      <c r="K24" s="15">
        <f t="shared" si="0"/>
        <v>0.14285714285714285</v>
      </c>
      <c r="L24" s="15">
        <f t="shared" si="0"/>
        <v>0.40384615384615385</v>
      </c>
      <c r="M24" s="15">
        <f t="shared" si="0"/>
        <v>-0.11320754716981132</v>
      </c>
      <c r="N24" s="31">
        <f t="shared" si="1"/>
        <v>1.3017751479290055E-2</v>
      </c>
    </row>
    <row r="25" spans="2:14" ht="20.100000000000001" customHeight="1" thickBot="1" x14ac:dyDescent="0.25">
      <c r="B25" s="6" t="s">
        <v>16</v>
      </c>
      <c r="C25" s="12">
        <v>11</v>
      </c>
      <c r="D25" s="12">
        <v>6</v>
      </c>
      <c r="E25" s="12">
        <v>5</v>
      </c>
      <c r="F25" s="31">
        <f>C25/'Evolución Denuncias'!C25</f>
        <v>2.6315789473684209E-2</v>
      </c>
      <c r="G25" s="12">
        <v>14</v>
      </c>
      <c r="H25" s="12">
        <v>10</v>
      </c>
      <c r="I25" s="12">
        <v>4</v>
      </c>
      <c r="J25" s="31">
        <f>+G25/'Evolución Denuncias'!K25</f>
        <v>3.2036613272311214E-2</v>
      </c>
      <c r="K25" s="15">
        <f t="shared" si="0"/>
        <v>0.27272727272727271</v>
      </c>
      <c r="L25" s="15">
        <f t="shared" si="0"/>
        <v>0.66666666666666663</v>
      </c>
      <c r="M25" s="15">
        <f t="shared" si="0"/>
        <v>-0.2</v>
      </c>
      <c r="N25" s="31">
        <f t="shared" si="1"/>
        <v>0.21739130434782619</v>
      </c>
    </row>
    <row r="26" spans="2:14" ht="20.100000000000001" customHeight="1" thickBot="1" x14ac:dyDescent="0.25">
      <c r="B26" s="7" t="s">
        <v>17</v>
      </c>
      <c r="C26" s="12">
        <v>50</v>
      </c>
      <c r="D26" s="12">
        <v>27</v>
      </c>
      <c r="E26" s="12">
        <v>23</v>
      </c>
      <c r="F26" s="31">
        <f>C26/'Evolución Denuncias'!C26</f>
        <v>3.7735849056603772E-2</v>
      </c>
      <c r="G26" s="12">
        <v>83</v>
      </c>
      <c r="H26" s="12">
        <v>50</v>
      </c>
      <c r="I26" s="12">
        <v>33</v>
      </c>
      <c r="J26" s="31">
        <f>+G26/'Evolución Denuncias'!K26</f>
        <v>5.8082575227431772E-2</v>
      </c>
      <c r="K26" s="15">
        <f t="shared" si="0"/>
        <v>0.66</v>
      </c>
      <c r="L26" s="15">
        <f t="shared" si="0"/>
        <v>0.85185185185185186</v>
      </c>
      <c r="M26" s="15">
        <f t="shared" si="0"/>
        <v>0.43478260869565216</v>
      </c>
      <c r="N26" s="31">
        <f t="shared" si="1"/>
        <v>0.53918824352694206</v>
      </c>
    </row>
    <row r="27" spans="2:14" ht="20.100000000000001" customHeight="1" thickBot="1" x14ac:dyDescent="0.25">
      <c r="B27" s="8" t="s">
        <v>18</v>
      </c>
      <c r="C27" s="12">
        <v>16</v>
      </c>
      <c r="D27" s="12">
        <v>10</v>
      </c>
      <c r="E27" s="12">
        <v>6</v>
      </c>
      <c r="F27" s="31">
        <f>C27/'Evolución Denuncias'!C27</f>
        <v>7.7669902912621352E-2</v>
      </c>
      <c r="G27" s="12">
        <v>31</v>
      </c>
      <c r="H27" s="12">
        <v>20</v>
      </c>
      <c r="I27" s="12">
        <v>11</v>
      </c>
      <c r="J27" s="31">
        <f>+G27/'Evolución Denuncias'!K27</f>
        <v>0.13247863247863248</v>
      </c>
      <c r="K27" s="15">
        <f t="shared" si="0"/>
        <v>0.9375</v>
      </c>
      <c r="L27" s="15">
        <f t="shared" si="0"/>
        <v>1</v>
      </c>
      <c r="M27" s="15">
        <f t="shared" si="0"/>
        <v>0.83333333333333337</v>
      </c>
      <c r="N27" s="31">
        <f t="shared" si="1"/>
        <v>0.70566239316239332</v>
      </c>
    </row>
    <row r="28" spans="2:14" ht="20.100000000000001" customHeight="1" thickBot="1" x14ac:dyDescent="0.25">
      <c r="B28" s="9" t="s">
        <v>19</v>
      </c>
      <c r="C28" s="13">
        <f>SUM(C11:C27)</f>
        <v>3550</v>
      </c>
      <c r="D28" s="13">
        <f t="shared" ref="D28:E28" si="2">SUM(D11:D27)</f>
        <v>2141</v>
      </c>
      <c r="E28" s="13">
        <f t="shared" si="2"/>
        <v>1409</v>
      </c>
      <c r="F28" s="32">
        <f>C28/'Evolución Denuncias'!C28</f>
        <v>9.5458334453736318E-2</v>
      </c>
      <c r="G28" s="13">
        <f>SUM(G11:G27)</f>
        <v>3873</v>
      </c>
      <c r="H28" s="13">
        <f t="shared" ref="H28:I28" si="3">SUM(H11:H27)</f>
        <v>2291</v>
      </c>
      <c r="I28" s="13">
        <f t="shared" si="3"/>
        <v>1582</v>
      </c>
      <c r="J28" s="32">
        <f>+G28/'Evolución Denuncias'!K28</f>
        <v>9.2137504460568578E-2</v>
      </c>
      <c r="K28" s="16">
        <f t="shared" si="0"/>
        <v>9.0985915492957745E-2</v>
      </c>
      <c r="L28" s="16">
        <f t="shared" si="0"/>
        <v>7.0060719290051379E-2</v>
      </c>
      <c r="M28" s="16">
        <f t="shared" si="0"/>
        <v>0.12278211497515969</v>
      </c>
      <c r="N28" s="32">
        <f t="shared" si="1"/>
        <v>-3.4788266652370448E-2</v>
      </c>
    </row>
    <row r="29" spans="2:14" x14ac:dyDescent="0.2">
      <c r="C29" s="23"/>
      <c r="D29" s="23"/>
      <c r="E29" s="23"/>
      <c r="G29" s="23"/>
      <c r="H29" s="23"/>
      <c r="I29" s="23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9" t="s">
        <v>119</v>
      </c>
      <c r="D9" s="59"/>
      <c r="E9" s="59"/>
      <c r="F9" s="59"/>
      <c r="G9" s="59"/>
      <c r="H9" s="34"/>
      <c r="I9" s="58" t="s">
        <v>120</v>
      </c>
      <c r="J9" s="59"/>
      <c r="K9" s="59"/>
      <c r="L9" s="59"/>
      <c r="M9" s="59"/>
      <c r="N9" s="34"/>
    </row>
    <row r="10" spans="2:14" ht="72" thickBot="1" x14ac:dyDescent="0.25">
      <c r="C10" s="11" t="s">
        <v>36</v>
      </c>
      <c r="D10" s="11" t="s">
        <v>37</v>
      </c>
      <c r="E10" s="11" t="s">
        <v>38</v>
      </c>
      <c r="F10" s="29" t="s">
        <v>115</v>
      </c>
      <c r="G10" s="29" t="s">
        <v>117</v>
      </c>
      <c r="H10" s="29" t="s">
        <v>116</v>
      </c>
      <c r="I10" s="11" t="s">
        <v>36</v>
      </c>
      <c r="J10" s="11" t="s">
        <v>37</v>
      </c>
      <c r="K10" s="11" t="s">
        <v>38</v>
      </c>
      <c r="L10" s="30" t="s">
        <v>115</v>
      </c>
      <c r="M10" s="30" t="s">
        <v>117</v>
      </c>
      <c r="N10" s="30" t="s">
        <v>116</v>
      </c>
    </row>
    <row r="11" spans="2:14" ht="20.100000000000001" customHeight="1" thickBot="1" x14ac:dyDescent="0.25">
      <c r="B11" s="5" t="s">
        <v>2</v>
      </c>
      <c r="C11" s="12">
        <v>7420</v>
      </c>
      <c r="D11" s="12">
        <v>5593</v>
      </c>
      <c r="E11" s="12">
        <v>1827</v>
      </c>
      <c r="F11" s="12">
        <v>25</v>
      </c>
      <c r="G11" s="12">
        <v>23</v>
      </c>
      <c r="H11" s="12">
        <v>2</v>
      </c>
      <c r="I11" s="12">
        <v>8464</v>
      </c>
      <c r="J11" s="12">
        <v>6312</v>
      </c>
      <c r="K11" s="12">
        <v>2152</v>
      </c>
      <c r="L11" s="12">
        <v>14</v>
      </c>
      <c r="M11" s="12">
        <v>12</v>
      </c>
      <c r="N11" s="12">
        <v>2</v>
      </c>
    </row>
    <row r="12" spans="2:14" ht="20.100000000000001" customHeight="1" thickBot="1" x14ac:dyDescent="0.25">
      <c r="B12" s="6" t="s">
        <v>3</v>
      </c>
      <c r="C12" s="12">
        <v>715</v>
      </c>
      <c r="D12" s="12">
        <v>451</v>
      </c>
      <c r="E12" s="12">
        <v>264</v>
      </c>
      <c r="F12" s="12">
        <v>1</v>
      </c>
      <c r="G12" s="12">
        <v>0</v>
      </c>
      <c r="H12" s="12">
        <v>1</v>
      </c>
      <c r="I12" s="12">
        <v>834</v>
      </c>
      <c r="J12" s="12">
        <v>483</v>
      </c>
      <c r="K12" s="12">
        <v>351</v>
      </c>
      <c r="L12" s="12">
        <v>3</v>
      </c>
      <c r="M12" s="12">
        <v>3</v>
      </c>
      <c r="N12" s="12">
        <v>0</v>
      </c>
    </row>
    <row r="13" spans="2:14" ht="20.100000000000001" customHeight="1" thickBot="1" x14ac:dyDescent="0.25">
      <c r="B13" s="6" t="s">
        <v>4</v>
      </c>
      <c r="C13" s="12">
        <v>522</v>
      </c>
      <c r="D13" s="12">
        <v>387</v>
      </c>
      <c r="E13" s="12">
        <v>135</v>
      </c>
      <c r="F13" s="12">
        <v>9</v>
      </c>
      <c r="G13" s="12">
        <v>9</v>
      </c>
      <c r="H13" s="12">
        <v>0</v>
      </c>
      <c r="I13" s="12">
        <v>622</v>
      </c>
      <c r="J13" s="12">
        <v>485</v>
      </c>
      <c r="K13" s="12">
        <v>137</v>
      </c>
      <c r="L13" s="12">
        <v>13</v>
      </c>
      <c r="M13" s="12">
        <v>12</v>
      </c>
      <c r="N13" s="12">
        <v>1</v>
      </c>
    </row>
    <row r="14" spans="2:14" ht="20.100000000000001" customHeight="1" thickBot="1" x14ac:dyDescent="0.25">
      <c r="B14" s="6" t="s">
        <v>5</v>
      </c>
      <c r="C14" s="12">
        <v>1307</v>
      </c>
      <c r="D14" s="12">
        <v>750</v>
      </c>
      <c r="E14" s="12">
        <v>557</v>
      </c>
      <c r="F14" s="12">
        <v>2</v>
      </c>
      <c r="G14" s="12">
        <v>2</v>
      </c>
      <c r="H14" s="12">
        <v>0</v>
      </c>
      <c r="I14" s="12">
        <v>1561</v>
      </c>
      <c r="J14" s="12">
        <v>1033</v>
      </c>
      <c r="K14" s="12">
        <v>528</v>
      </c>
      <c r="L14" s="12">
        <v>8</v>
      </c>
      <c r="M14" s="12">
        <v>7</v>
      </c>
      <c r="N14" s="12">
        <v>1</v>
      </c>
    </row>
    <row r="15" spans="2:14" ht="20.100000000000001" customHeight="1" thickBot="1" x14ac:dyDescent="0.25">
      <c r="B15" s="6" t="s">
        <v>6</v>
      </c>
      <c r="C15" s="12">
        <v>2095</v>
      </c>
      <c r="D15" s="12">
        <v>1707</v>
      </c>
      <c r="E15" s="12">
        <v>388</v>
      </c>
      <c r="F15" s="12">
        <v>2</v>
      </c>
      <c r="G15" s="12">
        <v>2</v>
      </c>
      <c r="H15" s="12">
        <v>0</v>
      </c>
      <c r="I15" s="12">
        <v>2279</v>
      </c>
      <c r="J15" s="12">
        <v>1864</v>
      </c>
      <c r="K15" s="12">
        <v>415</v>
      </c>
      <c r="L15" s="12">
        <v>2</v>
      </c>
      <c r="M15" s="12">
        <v>2</v>
      </c>
      <c r="N15" s="12">
        <v>0</v>
      </c>
    </row>
    <row r="16" spans="2:14" ht="20.100000000000001" customHeight="1" thickBot="1" x14ac:dyDescent="0.25">
      <c r="B16" s="6" t="s">
        <v>7</v>
      </c>
      <c r="C16" s="12">
        <v>368</v>
      </c>
      <c r="D16" s="12">
        <v>289</v>
      </c>
      <c r="E16" s="12">
        <v>79</v>
      </c>
      <c r="F16" s="12">
        <v>2</v>
      </c>
      <c r="G16" s="12">
        <v>2</v>
      </c>
      <c r="H16" s="12">
        <v>0</v>
      </c>
      <c r="I16" s="12">
        <v>457</v>
      </c>
      <c r="J16" s="12">
        <v>360</v>
      </c>
      <c r="K16" s="12">
        <v>97</v>
      </c>
      <c r="L16" s="12">
        <v>3</v>
      </c>
      <c r="M16" s="12">
        <v>3</v>
      </c>
      <c r="N16" s="12">
        <v>0</v>
      </c>
    </row>
    <row r="17" spans="2:14" ht="20.100000000000001" customHeight="1" thickBot="1" x14ac:dyDescent="0.25">
      <c r="B17" s="6" t="s">
        <v>8</v>
      </c>
      <c r="C17" s="12">
        <v>1196</v>
      </c>
      <c r="D17" s="12">
        <v>877</v>
      </c>
      <c r="E17" s="12">
        <v>319</v>
      </c>
      <c r="F17" s="12">
        <v>10</v>
      </c>
      <c r="G17" s="12">
        <v>5</v>
      </c>
      <c r="H17" s="12">
        <v>5</v>
      </c>
      <c r="I17" s="12">
        <v>1329</v>
      </c>
      <c r="J17" s="12">
        <v>958</v>
      </c>
      <c r="K17" s="12">
        <v>371</v>
      </c>
      <c r="L17" s="12">
        <v>5</v>
      </c>
      <c r="M17" s="12">
        <v>4</v>
      </c>
      <c r="N17" s="12">
        <v>1</v>
      </c>
    </row>
    <row r="18" spans="2:14" ht="20.100000000000001" customHeight="1" thickBot="1" x14ac:dyDescent="0.25">
      <c r="B18" s="6" t="s">
        <v>9</v>
      </c>
      <c r="C18" s="12">
        <v>1388</v>
      </c>
      <c r="D18" s="12">
        <v>1007</v>
      </c>
      <c r="E18" s="12">
        <v>381</v>
      </c>
      <c r="F18" s="12">
        <v>4</v>
      </c>
      <c r="G18" s="12">
        <v>4</v>
      </c>
      <c r="H18" s="12">
        <v>0</v>
      </c>
      <c r="I18" s="12">
        <v>1876</v>
      </c>
      <c r="J18" s="12">
        <v>1353</v>
      </c>
      <c r="K18" s="12">
        <v>523</v>
      </c>
      <c r="L18" s="12">
        <v>10</v>
      </c>
      <c r="M18" s="12">
        <v>10</v>
      </c>
      <c r="N18" s="12">
        <v>0</v>
      </c>
    </row>
    <row r="19" spans="2:14" ht="20.100000000000001" customHeight="1" thickBot="1" x14ac:dyDescent="0.25">
      <c r="B19" s="6" t="s">
        <v>10</v>
      </c>
      <c r="C19" s="12">
        <v>4807</v>
      </c>
      <c r="D19" s="12">
        <v>2881</v>
      </c>
      <c r="E19" s="12">
        <v>1926</v>
      </c>
      <c r="F19" s="12">
        <v>9</v>
      </c>
      <c r="G19" s="12">
        <v>7</v>
      </c>
      <c r="H19" s="12">
        <v>2</v>
      </c>
      <c r="I19" s="12">
        <v>5587</v>
      </c>
      <c r="J19" s="12">
        <v>3288</v>
      </c>
      <c r="K19" s="12">
        <v>2299</v>
      </c>
      <c r="L19" s="12">
        <v>18</v>
      </c>
      <c r="M19" s="12">
        <v>10</v>
      </c>
      <c r="N19" s="12">
        <v>8</v>
      </c>
    </row>
    <row r="20" spans="2:14" ht="20.100000000000001" customHeight="1" thickBot="1" x14ac:dyDescent="0.25">
      <c r="B20" s="6" t="s">
        <v>11</v>
      </c>
      <c r="C20" s="12">
        <v>5301</v>
      </c>
      <c r="D20" s="12">
        <v>3343</v>
      </c>
      <c r="E20" s="12">
        <v>1958</v>
      </c>
      <c r="F20" s="12">
        <v>15</v>
      </c>
      <c r="G20" s="12">
        <v>12</v>
      </c>
      <c r="H20" s="12">
        <v>3</v>
      </c>
      <c r="I20" s="12">
        <v>5720</v>
      </c>
      <c r="J20" s="12">
        <v>3557</v>
      </c>
      <c r="K20" s="12">
        <v>2163</v>
      </c>
      <c r="L20" s="12">
        <v>18</v>
      </c>
      <c r="M20" s="12">
        <v>15</v>
      </c>
      <c r="N20" s="12">
        <v>3</v>
      </c>
    </row>
    <row r="21" spans="2:14" ht="20.100000000000001" customHeight="1" thickBot="1" x14ac:dyDescent="0.25">
      <c r="B21" s="6" t="s">
        <v>12</v>
      </c>
      <c r="C21" s="12">
        <v>567</v>
      </c>
      <c r="D21" s="12">
        <v>493</v>
      </c>
      <c r="E21" s="12">
        <v>74</v>
      </c>
      <c r="F21" s="12">
        <v>0</v>
      </c>
      <c r="G21" s="12">
        <v>0</v>
      </c>
      <c r="H21" s="12">
        <v>0</v>
      </c>
      <c r="I21" s="12">
        <v>701</v>
      </c>
      <c r="J21" s="12">
        <v>571</v>
      </c>
      <c r="K21" s="12">
        <v>130</v>
      </c>
      <c r="L21" s="12">
        <v>2</v>
      </c>
      <c r="M21" s="12">
        <v>2</v>
      </c>
      <c r="N21" s="12">
        <v>0</v>
      </c>
    </row>
    <row r="22" spans="2:14" ht="20.100000000000001" customHeight="1" thickBot="1" x14ac:dyDescent="0.25">
      <c r="B22" s="6" t="s">
        <v>13</v>
      </c>
      <c r="C22" s="12">
        <v>1429</v>
      </c>
      <c r="D22" s="12">
        <v>1145</v>
      </c>
      <c r="E22" s="12">
        <v>284</v>
      </c>
      <c r="F22" s="12">
        <v>32</v>
      </c>
      <c r="G22" s="12">
        <v>24</v>
      </c>
      <c r="H22" s="12">
        <v>8</v>
      </c>
      <c r="I22" s="12">
        <v>1552</v>
      </c>
      <c r="J22" s="12">
        <v>1285</v>
      </c>
      <c r="K22" s="12">
        <v>267</v>
      </c>
      <c r="L22" s="12">
        <v>16</v>
      </c>
      <c r="M22" s="12">
        <v>14</v>
      </c>
      <c r="N22" s="12">
        <v>2</v>
      </c>
    </row>
    <row r="23" spans="2:14" ht="20.100000000000001" customHeight="1" thickBot="1" x14ac:dyDescent="0.25">
      <c r="B23" s="6" t="s">
        <v>14</v>
      </c>
      <c r="C23" s="12">
        <v>5485</v>
      </c>
      <c r="D23" s="12">
        <v>3149</v>
      </c>
      <c r="E23" s="12">
        <v>2336</v>
      </c>
      <c r="F23" s="12">
        <v>8</v>
      </c>
      <c r="G23" s="12">
        <v>3</v>
      </c>
      <c r="H23" s="12">
        <v>5</v>
      </c>
      <c r="I23" s="12">
        <v>6246</v>
      </c>
      <c r="J23" s="12">
        <v>3486</v>
      </c>
      <c r="K23" s="12">
        <v>2760</v>
      </c>
      <c r="L23" s="12">
        <v>9</v>
      </c>
      <c r="M23" s="12">
        <v>7</v>
      </c>
      <c r="N23" s="12">
        <v>2</v>
      </c>
    </row>
    <row r="24" spans="2:14" ht="20.100000000000001" customHeight="1" thickBot="1" x14ac:dyDescent="0.25">
      <c r="B24" s="6" t="s">
        <v>15</v>
      </c>
      <c r="C24" s="12">
        <v>1498</v>
      </c>
      <c r="D24" s="12">
        <v>899</v>
      </c>
      <c r="E24" s="12">
        <v>599</v>
      </c>
      <c r="F24" s="12">
        <v>2</v>
      </c>
      <c r="G24" s="12">
        <v>0</v>
      </c>
      <c r="H24" s="12">
        <v>2</v>
      </c>
      <c r="I24" s="12">
        <v>1676</v>
      </c>
      <c r="J24" s="12">
        <v>1105</v>
      </c>
      <c r="K24" s="12">
        <v>571</v>
      </c>
      <c r="L24" s="12">
        <v>11</v>
      </c>
      <c r="M24" s="12">
        <v>11</v>
      </c>
      <c r="N24" s="12">
        <v>0</v>
      </c>
    </row>
    <row r="25" spans="2:14" ht="20.100000000000001" customHeight="1" thickBot="1" x14ac:dyDescent="0.25">
      <c r="B25" s="6" t="s">
        <v>16</v>
      </c>
      <c r="C25" s="12">
        <v>418</v>
      </c>
      <c r="D25" s="12">
        <v>245</v>
      </c>
      <c r="E25" s="12">
        <v>173</v>
      </c>
      <c r="F25" s="12">
        <v>2</v>
      </c>
      <c r="G25" s="12">
        <v>2</v>
      </c>
      <c r="H25" s="12">
        <v>0</v>
      </c>
      <c r="I25" s="12">
        <v>437</v>
      </c>
      <c r="J25" s="12">
        <v>202</v>
      </c>
      <c r="K25" s="12">
        <v>235</v>
      </c>
      <c r="L25" s="12">
        <v>1</v>
      </c>
      <c r="M25" s="12">
        <v>1</v>
      </c>
      <c r="N25" s="12">
        <v>0</v>
      </c>
    </row>
    <row r="26" spans="2:14" ht="20.100000000000001" customHeight="1" thickBot="1" x14ac:dyDescent="0.25">
      <c r="B26" s="7" t="s">
        <v>17</v>
      </c>
      <c r="C26" s="12">
        <v>1323</v>
      </c>
      <c r="D26" s="12">
        <v>849</v>
      </c>
      <c r="E26" s="12">
        <v>474</v>
      </c>
      <c r="F26" s="12">
        <v>9</v>
      </c>
      <c r="G26" s="12">
        <v>5</v>
      </c>
      <c r="H26" s="12">
        <v>4</v>
      </c>
      <c r="I26" s="12">
        <v>1429</v>
      </c>
      <c r="J26" s="12">
        <v>862</v>
      </c>
      <c r="K26" s="12">
        <v>567</v>
      </c>
      <c r="L26" s="12">
        <v>11</v>
      </c>
      <c r="M26" s="12">
        <v>9</v>
      </c>
      <c r="N26" s="12">
        <v>2</v>
      </c>
    </row>
    <row r="27" spans="2:14" ht="20.100000000000001" customHeight="1" thickBot="1" x14ac:dyDescent="0.25">
      <c r="B27" s="8" t="s">
        <v>18</v>
      </c>
      <c r="C27" s="12">
        <v>206</v>
      </c>
      <c r="D27" s="12">
        <v>108</v>
      </c>
      <c r="E27" s="12">
        <v>98</v>
      </c>
      <c r="F27" s="12">
        <v>2</v>
      </c>
      <c r="G27" s="12">
        <v>1</v>
      </c>
      <c r="H27" s="12">
        <v>1</v>
      </c>
      <c r="I27" s="12">
        <v>234</v>
      </c>
      <c r="J27" s="12">
        <v>132</v>
      </c>
      <c r="K27" s="12">
        <v>102</v>
      </c>
      <c r="L27" s="12">
        <v>9</v>
      </c>
      <c r="M27" s="12">
        <v>9</v>
      </c>
      <c r="N27" s="12">
        <v>0</v>
      </c>
    </row>
    <row r="28" spans="2:14" ht="20.100000000000001" customHeight="1" thickBot="1" x14ac:dyDescent="0.25">
      <c r="B28" s="9" t="s">
        <v>19</v>
      </c>
      <c r="C28" s="13">
        <f>SUM(C11:C27)</f>
        <v>36045</v>
      </c>
      <c r="D28" s="13">
        <f t="shared" ref="D28:H28" si="0">SUM(D11:D27)</f>
        <v>24173</v>
      </c>
      <c r="E28" s="13">
        <f t="shared" si="0"/>
        <v>11872</v>
      </c>
      <c r="F28" s="13">
        <f t="shared" si="0"/>
        <v>134</v>
      </c>
      <c r="G28" s="13">
        <f t="shared" si="0"/>
        <v>101</v>
      </c>
      <c r="H28" s="13">
        <f t="shared" si="0"/>
        <v>33</v>
      </c>
      <c r="I28" s="13">
        <f>SUM(I11:I27)</f>
        <v>41004</v>
      </c>
      <c r="J28" s="13">
        <f t="shared" ref="J28:N28" si="1">SUM(J11:J27)</f>
        <v>27336</v>
      </c>
      <c r="K28" s="13">
        <f t="shared" si="1"/>
        <v>13668</v>
      </c>
      <c r="L28" s="13">
        <f t="shared" si="1"/>
        <v>153</v>
      </c>
      <c r="M28" s="13">
        <f t="shared" si="1"/>
        <v>131</v>
      </c>
      <c r="N28" s="13">
        <f t="shared" si="1"/>
        <v>22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1" spans="2:14" ht="39.75" customHeight="1" thickBot="1" x14ac:dyDescent="0.25">
      <c r="C31" s="34" t="s">
        <v>122</v>
      </c>
      <c r="D31" s="35"/>
      <c r="E31" s="35"/>
      <c r="F31" s="34" t="s">
        <v>122</v>
      </c>
      <c r="G31" s="35"/>
      <c r="H31" s="35"/>
    </row>
    <row r="32" spans="2:14" ht="57.75" thickBot="1" x14ac:dyDescent="0.25">
      <c r="C32" s="11" t="s">
        <v>36</v>
      </c>
      <c r="D32" s="11" t="s">
        <v>37</v>
      </c>
      <c r="E32" s="11" t="s">
        <v>38</v>
      </c>
      <c r="F32" s="29" t="s">
        <v>112</v>
      </c>
      <c r="G32" s="29" t="s">
        <v>113</v>
      </c>
      <c r="H32" s="29" t="s">
        <v>114</v>
      </c>
    </row>
    <row r="33" spans="2:8" ht="20.100000000000001" customHeight="1" thickBot="1" x14ac:dyDescent="0.25">
      <c r="B33" s="5" t="s">
        <v>2</v>
      </c>
      <c r="C33" s="15">
        <f t="shared" ref="C33:C50" si="2">IF(C11&gt;0,(I11-C11)/C11,"-")</f>
        <v>0.14070080862533693</v>
      </c>
      <c r="D33" s="15">
        <f t="shared" ref="D33:D50" si="3">IF(D11&gt;0,(J11-D11)/D11,"-")</f>
        <v>0.12855354907920616</v>
      </c>
      <c r="E33" s="15">
        <f t="shared" ref="E33:E50" si="4">IF(E11&gt;0,(K11-E11)/E11,"-")</f>
        <v>0.17788724685276408</v>
      </c>
      <c r="F33" s="15">
        <f t="shared" ref="F33:F50" si="5">IF(F11&gt;0,(L11-F11)/F11,"-")</f>
        <v>-0.44</v>
      </c>
      <c r="G33" s="15">
        <f t="shared" ref="G33:G50" si="6">IF(G11&gt;0,(M11-G11)/G11,"-")</f>
        <v>-0.47826086956521741</v>
      </c>
      <c r="H33" s="15">
        <f t="shared" ref="H33:H50" si="7">IF(H11&gt;0,(N11-H11)/H11,"-")</f>
        <v>0</v>
      </c>
    </row>
    <row r="34" spans="2:8" ht="20.100000000000001" customHeight="1" thickBot="1" x14ac:dyDescent="0.25">
      <c r="B34" s="6" t="s">
        <v>3</v>
      </c>
      <c r="C34" s="15">
        <f t="shared" si="2"/>
        <v>0.16643356643356644</v>
      </c>
      <c r="D34" s="15">
        <f t="shared" si="3"/>
        <v>7.0953436807095344E-2</v>
      </c>
      <c r="E34" s="15">
        <f t="shared" si="4"/>
        <v>0.32954545454545453</v>
      </c>
      <c r="F34" s="15">
        <f t="shared" si="5"/>
        <v>2</v>
      </c>
      <c r="G34" s="15" t="str">
        <f t="shared" si="6"/>
        <v>-</v>
      </c>
      <c r="H34" s="15">
        <f t="shared" si="7"/>
        <v>-1</v>
      </c>
    </row>
    <row r="35" spans="2:8" ht="20.100000000000001" customHeight="1" thickBot="1" x14ac:dyDescent="0.25">
      <c r="B35" s="6" t="s">
        <v>4</v>
      </c>
      <c r="C35" s="15">
        <f t="shared" si="2"/>
        <v>0.19157088122605365</v>
      </c>
      <c r="D35" s="15">
        <f t="shared" si="3"/>
        <v>0.25322997416020671</v>
      </c>
      <c r="E35" s="15">
        <f t="shared" si="4"/>
        <v>1.4814814814814815E-2</v>
      </c>
      <c r="F35" s="15">
        <f t="shared" si="5"/>
        <v>0.44444444444444442</v>
      </c>
      <c r="G35" s="15">
        <f t="shared" si="6"/>
        <v>0.33333333333333331</v>
      </c>
      <c r="H35" s="15" t="str">
        <f t="shared" si="7"/>
        <v>-</v>
      </c>
    </row>
    <row r="36" spans="2:8" ht="20.100000000000001" customHeight="1" thickBot="1" x14ac:dyDescent="0.25">
      <c r="B36" s="6" t="s">
        <v>5</v>
      </c>
      <c r="C36" s="15">
        <f t="shared" si="2"/>
        <v>0.19433817903596021</v>
      </c>
      <c r="D36" s="15">
        <f t="shared" si="3"/>
        <v>0.37733333333333335</v>
      </c>
      <c r="E36" s="15">
        <f t="shared" si="4"/>
        <v>-5.2064631956912029E-2</v>
      </c>
      <c r="F36" s="15">
        <f t="shared" si="5"/>
        <v>3</v>
      </c>
      <c r="G36" s="15">
        <f t="shared" si="6"/>
        <v>2.5</v>
      </c>
      <c r="H36" s="15" t="str">
        <f t="shared" si="7"/>
        <v>-</v>
      </c>
    </row>
    <row r="37" spans="2:8" ht="20.100000000000001" customHeight="1" thickBot="1" x14ac:dyDescent="0.25">
      <c r="B37" s="6" t="s">
        <v>6</v>
      </c>
      <c r="C37" s="15">
        <f t="shared" si="2"/>
        <v>8.7828162291169451E-2</v>
      </c>
      <c r="D37" s="15">
        <f t="shared" si="3"/>
        <v>9.1974223784417108E-2</v>
      </c>
      <c r="E37" s="15">
        <f t="shared" si="4"/>
        <v>6.9587628865979384E-2</v>
      </c>
      <c r="F37" s="15">
        <f t="shared" si="5"/>
        <v>0</v>
      </c>
      <c r="G37" s="15">
        <f t="shared" si="6"/>
        <v>0</v>
      </c>
      <c r="H37" s="15" t="str">
        <f t="shared" si="7"/>
        <v>-</v>
      </c>
    </row>
    <row r="38" spans="2:8" ht="20.100000000000001" customHeight="1" thickBot="1" x14ac:dyDescent="0.25">
      <c r="B38" s="6" t="s">
        <v>7</v>
      </c>
      <c r="C38" s="15">
        <f t="shared" si="2"/>
        <v>0.24184782608695651</v>
      </c>
      <c r="D38" s="15">
        <f t="shared" si="3"/>
        <v>0.24567474048442905</v>
      </c>
      <c r="E38" s="15">
        <f t="shared" si="4"/>
        <v>0.22784810126582278</v>
      </c>
      <c r="F38" s="15">
        <f t="shared" si="5"/>
        <v>0.5</v>
      </c>
      <c r="G38" s="15">
        <f t="shared" si="6"/>
        <v>0.5</v>
      </c>
      <c r="H38" s="15" t="str">
        <f t="shared" si="7"/>
        <v>-</v>
      </c>
    </row>
    <row r="39" spans="2:8" ht="20.100000000000001" customHeight="1" thickBot="1" x14ac:dyDescent="0.25">
      <c r="B39" s="6" t="s">
        <v>8</v>
      </c>
      <c r="C39" s="15">
        <f t="shared" si="2"/>
        <v>0.11120401337792642</v>
      </c>
      <c r="D39" s="15">
        <f t="shared" si="3"/>
        <v>9.2360319270239452E-2</v>
      </c>
      <c r="E39" s="15">
        <f t="shared" si="4"/>
        <v>0.16300940438871472</v>
      </c>
      <c r="F39" s="15">
        <f t="shared" si="5"/>
        <v>-0.5</v>
      </c>
      <c r="G39" s="15">
        <f t="shared" si="6"/>
        <v>-0.2</v>
      </c>
      <c r="H39" s="15">
        <f t="shared" si="7"/>
        <v>-0.8</v>
      </c>
    </row>
    <row r="40" spans="2:8" ht="20.100000000000001" customHeight="1" thickBot="1" x14ac:dyDescent="0.25">
      <c r="B40" s="6" t="s">
        <v>9</v>
      </c>
      <c r="C40" s="15">
        <f t="shared" si="2"/>
        <v>0.35158501440922191</v>
      </c>
      <c r="D40" s="15">
        <f t="shared" si="3"/>
        <v>0.34359483614697123</v>
      </c>
      <c r="E40" s="15">
        <f t="shared" si="4"/>
        <v>0.37270341207349084</v>
      </c>
      <c r="F40" s="15">
        <f t="shared" si="5"/>
        <v>1.5</v>
      </c>
      <c r="G40" s="15">
        <f t="shared" si="6"/>
        <v>1.5</v>
      </c>
      <c r="H40" s="15" t="str">
        <f t="shared" si="7"/>
        <v>-</v>
      </c>
    </row>
    <row r="41" spans="2:8" ht="20.100000000000001" customHeight="1" thickBot="1" x14ac:dyDescent="0.25">
      <c r="B41" s="6" t="s">
        <v>10</v>
      </c>
      <c r="C41" s="15">
        <f t="shared" si="2"/>
        <v>0.16226336592469315</v>
      </c>
      <c r="D41" s="15">
        <f t="shared" si="3"/>
        <v>0.14127039222492191</v>
      </c>
      <c r="E41" s="15">
        <f t="shared" si="4"/>
        <v>0.1936656282450675</v>
      </c>
      <c r="F41" s="15">
        <f t="shared" si="5"/>
        <v>1</v>
      </c>
      <c r="G41" s="15">
        <f t="shared" si="6"/>
        <v>0.42857142857142855</v>
      </c>
      <c r="H41" s="15">
        <f t="shared" si="7"/>
        <v>3</v>
      </c>
    </row>
    <row r="42" spans="2:8" ht="20.100000000000001" customHeight="1" thickBot="1" x14ac:dyDescent="0.25">
      <c r="B42" s="6" t="s">
        <v>11</v>
      </c>
      <c r="C42" s="15">
        <f t="shared" si="2"/>
        <v>7.9041690247123181E-2</v>
      </c>
      <c r="D42" s="15">
        <f t="shared" si="3"/>
        <v>6.4014358360753809E-2</v>
      </c>
      <c r="E42" s="15">
        <f t="shared" si="4"/>
        <v>0.10469867211440245</v>
      </c>
      <c r="F42" s="15">
        <f t="shared" si="5"/>
        <v>0.2</v>
      </c>
      <c r="G42" s="15">
        <f t="shared" si="6"/>
        <v>0.25</v>
      </c>
      <c r="H42" s="15">
        <f t="shared" si="7"/>
        <v>0</v>
      </c>
    </row>
    <row r="43" spans="2:8" ht="20.100000000000001" customHeight="1" thickBot="1" x14ac:dyDescent="0.25">
      <c r="B43" s="6" t="s">
        <v>12</v>
      </c>
      <c r="C43" s="15">
        <f t="shared" si="2"/>
        <v>0.23633156966490299</v>
      </c>
      <c r="D43" s="15">
        <f t="shared" si="3"/>
        <v>0.15821501014198783</v>
      </c>
      <c r="E43" s="15">
        <f t="shared" si="4"/>
        <v>0.7567567567567568</v>
      </c>
      <c r="F43" s="15" t="str">
        <f t="shared" si="5"/>
        <v>-</v>
      </c>
      <c r="G43" s="15" t="str">
        <f t="shared" si="6"/>
        <v>-</v>
      </c>
      <c r="H43" s="15" t="str">
        <f t="shared" si="7"/>
        <v>-</v>
      </c>
    </row>
    <row r="44" spans="2:8" ht="20.100000000000001" customHeight="1" thickBot="1" x14ac:dyDescent="0.25">
      <c r="B44" s="6" t="s">
        <v>13</v>
      </c>
      <c r="C44" s="15">
        <f t="shared" si="2"/>
        <v>8.6074177746676001E-2</v>
      </c>
      <c r="D44" s="15">
        <f t="shared" si="3"/>
        <v>0.1222707423580786</v>
      </c>
      <c r="E44" s="15">
        <f t="shared" si="4"/>
        <v>-5.9859154929577461E-2</v>
      </c>
      <c r="F44" s="15">
        <f t="shared" si="5"/>
        <v>-0.5</v>
      </c>
      <c r="G44" s="15">
        <f t="shared" si="6"/>
        <v>-0.41666666666666669</v>
      </c>
      <c r="H44" s="15">
        <f t="shared" si="7"/>
        <v>-0.75</v>
      </c>
    </row>
    <row r="45" spans="2:8" ht="20.100000000000001" customHeight="1" thickBot="1" x14ac:dyDescent="0.25">
      <c r="B45" s="6" t="s">
        <v>14</v>
      </c>
      <c r="C45" s="15">
        <f t="shared" si="2"/>
        <v>0.13874202370100275</v>
      </c>
      <c r="D45" s="15">
        <f t="shared" si="3"/>
        <v>0.10701810098443951</v>
      </c>
      <c r="E45" s="15">
        <f t="shared" si="4"/>
        <v>0.1815068493150685</v>
      </c>
      <c r="F45" s="15">
        <f t="shared" si="5"/>
        <v>0.125</v>
      </c>
      <c r="G45" s="15">
        <f t="shared" si="6"/>
        <v>1.3333333333333333</v>
      </c>
      <c r="H45" s="15">
        <f t="shared" si="7"/>
        <v>-0.6</v>
      </c>
    </row>
    <row r="46" spans="2:8" ht="20.100000000000001" customHeight="1" thickBot="1" x14ac:dyDescent="0.25">
      <c r="B46" s="6" t="s">
        <v>15</v>
      </c>
      <c r="C46" s="15">
        <f t="shared" si="2"/>
        <v>0.11882510013351134</v>
      </c>
      <c r="D46" s="15">
        <f t="shared" si="3"/>
        <v>0.22914349276974416</v>
      </c>
      <c r="E46" s="15">
        <f t="shared" si="4"/>
        <v>-4.6744574290484141E-2</v>
      </c>
      <c r="F46" s="15">
        <f t="shared" si="5"/>
        <v>4.5</v>
      </c>
      <c r="G46" s="15" t="str">
        <f t="shared" si="6"/>
        <v>-</v>
      </c>
      <c r="H46" s="15">
        <f t="shared" si="7"/>
        <v>-1</v>
      </c>
    </row>
    <row r="47" spans="2:8" ht="20.100000000000001" customHeight="1" thickBot="1" x14ac:dyDescent="0.25">
      <c r="B47" s="6" t="s">
        <v>16</v>
      </c>
      <c r="C47" s="15">
        <f t="shared" si="2"/>
        <v>4.5454545454545456E-2</v>
      </c>
      <c r="D47" s="15">
        <f t="shared" si="3"/>
        <v>-0.17551020408163265</v>
      </c>
      <c r="E47" s="15">
        <f t="shared" si="4"/>
        <v>0.3583815028901734</v>
      </c>
      <c r="F47" s="15">
        <f t="shared" si="5"/>
        <v>-0.5</v>
      </c>
      <c r="G47" s="15">
        <f t="shared" si="6"/>
        <v>-0.5</v>
      </c>
      <c r="H47" s="15" t="str">
        <f t="shared" si="7"/>
        <v>-</v>
      </c>
    </row>
    <row r="48" spans="2:8" ht="20.100000000000001" customHeight="1" thickBot="1" x14ac:dyDescent="0.25">
      <c r="B48" s="7" t="s">
        <v>17</v>
      </c>
      <c r="C48" s="15">
        <f t="shared" si="2"/>
        <v>8.0120937263794406E-2</v>
      </c>
      <c r="D48" s="15">
        <f t="shared" si="3"/>
        <v>1.5312131919905771E-2</v>
      </c>
      <c r="E48" s="15">
        <f t="shared" si="4"/>
        <v>0.19620253164556961</v>
      </c>
      <c r="F48" s="15">
        <f t="shared" si="5"/>
        <v>0.22222222222222221</v>
      </c>
      <c r="G48" s="15">
        <f t="shared" si="6"/>
        <v>0.8</v>
      </c>
      <c r="H48" s="15">
        <f t="shared" si="7"/>
        <v>-0.5</v>
      </c>
    </row>
    <row r="49" spans="2:8" ht="20.100000000000001" customHeight="1" thickBot="1" x14ac:dyDescent="0.25">
      <c r="B49" s="8" t="s">
        <v>18</v>
      </c>
      <c r="C49" s="15">
        <f t="shared" si="2"/>
        <v>0.13592233009708737</v>
      </c>
      <c r="D49" s="15">
        <f t="shared" si="3"/>
        <v>0.22222222222222221</v>
      </c>
      <c r="E49" s="15">
        <f t="shared" si="4"/>
        <v>4.0816326530612242E-2</v>
      </c>
      <c r="F49" s="15">
        <f t="shared" si="5"/>
        <v>3.5</v>
      </c>
      <c r="G49" s="15">
        <f t="shared" si="6"/>
        <v>8</v>
      </c>
      <c r="H49" s="15">
        <f t="shared" si="7"/>
        <v>-1</v>
      </c>
    </row>
    <row r="50" spans="2:8" ht="20.100000000000001" customHeight="1" thickBot="1" x14ac:dyDescent="0.25">
      <c r="B50" s="9" t="s">
        <v>19</v>
      </c>
      <c r="C50" s="16">
        <f t="shared" si="2"/>
        <v>0.13757802746566791</v>
      </c>
      <c r="D50" s="16">
        <f t="shared" si="3"/>
        <v>0.1308484672982253</v>
      </c>
      <c r="E50" s="16">
        <f t="shared" si="4"/>
        <v>0.15128032345013476</v>
      </c>
      <c r="F50" s="16">
        <f t="shared" si="5"/>
        <v>0.1417910447761194</v>
      </c>
      <c r="G50" s="16">
        <f t="shared" si="6"/>
        <v>0.29702970297029702</v>
      </c>
      <c r="H50" s="16">
        <f t="shared" si="7"/>
        <v>-0.33333333333333331</v>
      </c>
    </row>
    <row r="53" spans="2:8" ht="25.5" customHeight="1" x14ac:dyDescent="0.2">
      <c r="B53" s="57" t="s">
        <v>118</v>
      </c>
      <c r="C53" s="57"/>
      <c r="D53" s="57"/>
      <c r="E53" s="57"/>
      <c r="F53" s="57"/>
      <c r="G53" s="57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34" t="s">
        <v>119</v>
      </c>
      <c r="D9" s="35"/>
      <c r="E9" s="35"/>
      <c r="F9" s="35"/>
      <c r="G9" s="35" t="s">
        <v>120</v>
      </c>
      <c r="H9" s="35"/>
      <c r="I9" s="35"/>
      <c r="J9" s="35"/>
      <c r="K9" s="35" t="s">
        <v>122</v>
      </c>
      <c r="L9" s="35"/>
      <c r="M9" s="35"/>
      <c r="N9" s="35"/>
    </row>
    <row r="10" spans="2:14" ht="44.25" customHeight="1" thickBot="1" x14ac:dyDescent="0.25">
      <c r="C10" s="11" t="s">
        <v>39</v>
      </c>
      <c r="D10" s="11" t="s">
        <v>40</v>
      </c>
      <c r="E10" s="11" t="s">
        <v>41</v>
      </c>
      <c r="F10" s="11" t="s">
        <v>42</v>
      </c>
      <c r="G10" s="11" t="s">
        <v>39</v>
      </c>
      <c r="H10" s="11" t="s">
        <v>40</v>
      </c>
      <c r="I10" s="11" t="s">
        <v>41</v>
      </c>
      <c r="J10" s="11" t="s">
        <v>42</v>
      </c>
      <c r="K10" s="11" t="s">
        <v>39</v>
      </c>
      <c r="L10" s="11" t="s">
        <v>40</v>
      </c>
      <c r="M10" s="11" t="s">
        <v>41</v>
      </c>
      <c r="N10" s="11" t="s">
        <v>42</v>
      </c>
    </row>
    <row r="11" spans="2:14" ht="20.100000000000001" customHeight="1" thickBot="1" x14ac:dyDescent="0.25">
      <c r="B11" s="5" t="s">
        <v>2</v>
      </c>
      <c r="C11" s="12">
        <v>1836</v>
      </c>
      <c r="D11" s="12">
        <v>9</v>
      </c>
      <c r="E11" s="12">
        <v>1449</v>
      </c>
      <c r="F11" s="12">
        <v>378</v>
      </c>
      <c r="G11" s="12">
        <v>2040</v>
      </c>
      <c r="H11" s="12">
        <v>11</v>
      </c>
      <c r="I11" s="12">
        <v>1625</v>
      </c>
      <c r="J11" s="12">
        <v>404</v>
      </c>
      <c r="K11" s="15">
        <f>IF(C11=0,"-",(G11-C11)/C11)</f>
        <v>0.1111111111111111</v>
      </c>
      <c r="L11" s="15">
        <f>IF(D11=0,"-",(H11-D11)/D11)</f>
        <v>0.22222222222222221</v>
      </c>
      <c r="M11" s="15">
        <f>IF(E11=0,"-",(I11-E11)/E11)</f>
        <v>0.12146307798481712</v>
      </c>
      <c r="N11" s="15">
        <f>IF(F11=0,"-",(J11-F11)/F11)</f>
        <v>6.8783068783068779E-2</v>
      </c>
    </row>
    <row r="12" spans="2:14" ht="20.100000000000001" customHeight="1" thickBot="1" x14ac:dyDescent="0.25">
      <c r="B12" s="6" t="s">
        <v>3</v>
      </c>
      <c r="C12" s="12">
        <v>134</v>
      </c>
      <c r="D12" s="12">
        <v>2</v>
      </c>
      <c r="E12" s="12">
        <v>112</v>
      </c>
      <c r="F12" s="12">
        <v>20</v>
      </c>
      <c r="G12" s="12">
        <v>237</v>
      </c>
      <c r="H12" s="12">
        <v>0</v>
      </c>
      <c r="I12" s="12">
        <v>209</v>
      </c>
      <c r="J12" s="12">
        <v>28</v>
      </c>
      <c r="K12" s="15">
        <f t="shared" ref="K12:N28" si="0">IF(C12=0,"-",(G12-C12)/C12)</f>
        <v>0.76865671641791045</v>
      </c>
      <c r="L12" s="15">
        <f t="shared" si="0"/>
        <v>-1</v>
      </c>
      <c r="M12" s="15">
        <f t="shared" si="0"/>
        <v>0.8660714285714286</v>
      </c>
      <c r="N12" s="15">
        <f t="shared" si="0"/>
        <v>0.4</v>
      </c>
    </row>
    <row r="13" spans="2:14" ht="20.100000000000001" customHeight="1" thickBot="1" x14ac:dyDescent="0.25">
      <c r="B13" s="6" t="s">
        <v>4</v>
      </c>
      <c r="C13" s="12">
        <v>168</v>
      </c>
      <c r="D13" s="12">
        <v>0</v>
      </c>
      <c r="E13" s="12">
        <v>124</v>
      </c>
      <c r="F13" s="12">
        <v>44</v>
      </c>
      <c r="G13" s="12">
        <v>160</v>
      </c>
      <c r="H13" s="12">
        <v>2</v>
      </c>
      <c r="I13" s="12">
        <v>125</v>
      </c>
      <c r="J13" s="12">
        <v>33</v>
      </c>
      <c r="K13" s="15">
        <f t="shared" si="0"/>
        <v>-4.7619047619047616E-2</v>
      </c>
      <c r="L13" s="15" t="str">
        <f t="shared" si="0"/>
        <v>-</v>
      </c>
      <c r="M13" s="15">
        <f t="shared" si="0"/>
        <v>8.0645161290322578E-3</v>
      </c>
      <c r="N13" s="15">
        <f t="shared" si="0"/>
        <v>-0.25</v>
      </c>
    </row>
    <row r="14" spans="2:14" ht="20.100000000000001" customHeight="1" thickBot="1" x14ac:dyDescent="0.25">
      <c r="B14" s="6" t="s">
        <v>5</v>
      </c>
      <c r="C14" s="12">
        <v>200</v>
      </c>
      <c r="D14" s="12">
        <v>0</v>
      </c>
      <c r="E14" s="12">
        <v>176</v>
      </c>
      <c r="F14" s="12">
        <v>24</v>
      </c>
      <c r="G14" s="12">
        <v>222</v>
      </c>
      <c r="H14" s="12">
        <v>0</v>
      </c>
      <c r="I14" s="12">
        <v>174</v>
      </c>
      <c r="J14" s="12">
        <v>48</v>
      </c>
      <c r="K14" s="15">
        <f t="shared" si="0"/>
        <v>0.11</v>
      </c>
      <c r="L14" s="15" t="str">
        <f t="shared" si="0"/>
        <v>-</v>
      </c>
      <c r="M14" s="15">
        <f t="shared" si="0"/>
        <v>-1.1363636363636364E-2</v>
      </c>
      <c r="N14" s="15">
        <f t="shared" si="0"/>
        <v>1</v>
      </c>
    </row>
    <row r="15" spans="2:14" ht="20.100000000000001" customHeight="1" thickBot="1" x14ac:dyDescent="0.25">
      <c r="B15" s="6" t="s">
        <v>6</v>
      </c>
      <c r="C15" s="12">
        <v>467</v>
      </c>
      <c r="D15" s="12">
        <v>10</v>
      </c>
      <c r="E15" s="12">
        <v>329</v>
      </c>
      <c r="F15" s="12">
        <v>128</v>
      </c>
      <c r="G15" s="12">
        <v>499</v>
      </c>
      <c r="H15" s="12">
        <v>6</v>
      </c>
      <c r="I15" s="12">
        <v>412</v>
      </c>
      <c r="J15" s="12">
        <v>81</v>
      </c>
      <c r="K15" s="15">
        <f t="shared" si="0"/>
        <v>6.852248394004283E-2</v>
      </c>
      <c r="L15" s="15">
        <f t="shared" si="0"/>
        <v>-0.4</v>
      </c>
      <c r="M15" s="15">
        <f t="shared" si="0"/>
        <v>0.25227963525835867</v>
      </c>
      <c r="N15" s="15">
        <f t="shared" si="0"/>
        <v>-0.3671875</v>
      </c>
    </row>
    <row r="16" spans="2:14" ht="20.100000000000001" customHeight="1" thickBot="1" x14ac:dyDescent="0.25">
      <c r="B16" s="6" t="s">
        <v>7</v>
      </c>
      <c r="C16" s="12">
        <v>60</v>
      </c>
      <c r="D16" s="12">
        <v>0</v>
      </c>
      <c r="E16" s="12">
        <v>26</v>
      </c>
      <c r="F16" s="12">
        <v>34</v>
      </c>
      <c r="G16" s="12">
        <v>116</v>
      </c>
      <c r="H16" s="12">
        <v>0</v>
      </c>
      <c r="I16" s="12">
        <v>82</v>
      </c>
      <c r="J16" s="12">
        <v>34</v>
      </c>
      <c r="K16" s="15">
        <f t="shared" si="0"/>
        <v>0.93333333333333335</v>
      </c>
      <c r="L16" s="15" t="str">
        <f t="shared" si="0"/>
        <v>-</v>
      </c>
      <c r="M16" s="15">
        <f t="shared" si="0"/>
        <v>2.1538461538461537</v>
      </c>
      <c r="N16" s="15">
        <f t="shared" si="0"/>
        <v>0</v>
      </c>
    </row>
    <row r="17" spans="2:14" ht="20.100000000000001" customHeight="1" thickBot="1" x14ac:dyDescent="0.25">
      <c r="B17" s="6" t="s">
        <v>8</v>
      </c>
      <c r="C17" s="12">
        <v>350</v>
      </c>
      <c r="D17" s="12">
        <v>0</v>
      </c>
      <c r="E17" s="12">
        <v>268</v>
      </c>
      <c r="F17" s="12">
        <v>82</v>
      </c>
      <c r="G17" s="12">
        <v>406</v>
      </c>
      <c r="H17" s="12">
        <v>0</v>
      </c>
      <c r="I17" s="12">
        <v>307</v>
      </c>
      <c r="J17" s="12">
        <v>99</v>
      </c>
      <c r="K17" s="15">
        <f t="shared" si="0"/>
        <v>0.16</v>
      </c>
      <c r="L17" s="15" t="str">
        <f t="shared" si="0"/>
        <v>-</v>
      </c>
      <c r="M17" s="15">
        <f t="shared" si="0"/>
        <v>0.1455223880597015</v>
      </c>
      <c r="N17" s="15">
        <f t="shared" si="0"/>
        <v>0.2073170731707317</v>
      </c>
    </row>
    <row r="18" spans="2:14" ht="20.100000000000001" customHeight="1" thickBot="1" x14ac:dyDescent="0.25">
      <c r="B18" s="6" t="s">
        <v>9</v>
      </c>
      <c r="C18" s="12">
        <v>352</v>
      </c>
      <c r="D18" s="12">
        <v>0</v>
      </c>
      <c r="E18" s="12">
        <v>263</v>
      </c>
      <c r="F18" s="12">
        <v>89</v>
      </c>
      <c r="G18" s="12">
        <v>431</v>
      </c>
      <c r="H18" s="12">
        <v>0</v>
      </c>
      <c r="I18" s="12">
        <v>315</v>
      </c>
      <c r="J18" s="12">
        <v>116</v>
      </c>
      <c r="K18" s="15">
        <f t="shared" si="0"/>
        <v>0.22443181818181818</v>
      </c>
      <c r="L18" s="15" t="str">
        <f t="shared" si="0"/>
        <v>-</v>
      </c>
      <c r="M18" s="15">
        <f t="shared" si="0"/>
        <v>0.19771863117870722</v>
      </c>
      <c r="N18" s="15">
        <f t="shared" si="0"/>
        <v>0.30337078651685395</v>
      </c>
    </row>
    <row r="19" spans="2:14" ht="20.100000000000001" customHeight="1" thickBot="1" x14ac:dyDescent="0.25">
      <c r="B19" s="6" t="s">
        <v>10</v>
      </c>
      <c r="C19" s="12">
        <v>1063</v>
      </c>
      <c r="D19" s="12">
        <v>4</v>
      </c>
      <c r="E19" s="12">
        <v>498</v>
      </c>
      <c r="F19" s="12">
        <v>561</v>
      </c>
      <c r="G19" s="12">
        <v>1317</v>
      </c>
      <c r="H19" s="12">
        <v>0</v>
      </c>
      <c r="I19" s="12">
        <v>675</v>
      </c>
      <c r="J19" s="12">
        <v>642</v>
      </c>
      <c r="K19" s="15">
        <f t="shared" si="0"/>
        <v>0.23894637817497649</v>
      </c>
      <c r="L19" s="15">
        <f t="shared" si="0"/>
        <v>-1</v>
      </c>
      <c r="M19" s="15">
        <f t="shared" si="0"/>
        <v>0.35542168674698793</v>
      </c>
      <c r="N19" s="15">
        <f t="shared" si="0"/>
        <v>0.14438502673796791</v>
      </c>
    </row>
    <row r="20" spans="2:14" ht="20.100000000000001" customHeight="1" thickBot="1" x14ac:dyDescent="0.25">
      <c r="B20" s="6" t="s">
        <v>11</v>
      </c>
      <c r="C20" s="12">
        <v>1145</v>
      </c>
      <c r="D20" s="12">
        <v>20</v>
      </c>
      <c r="E20" s="12">
        <v>983</v>
      </c>
      <c r="F20" s="12">
        <v>142</v>
      </c>
      <c r="G20" s="12">
        <v>1373</v>
      </c>
      <c r="H20" s="12">
        <v>4</v>
      </c>
      <c r="I20" s="12">
        <v>1165</v>
      </c>
      <c r="J20" s="12">
        <v>204</v>
      </c>
      <c r="K20" s="15">
        <f t="shared" si="0"/>
        <v>0.19912663755458515</v>
      </c>
      <c r="L20" s="15">
        <f t="shared" si="0"/>
        <v>-0.8</v>
      </c>
      <c r="M20" s="15">
        <f t="shared" si="0"/>
        <v>0.18514750762970497</v>
      </c>
      <c r="N20" s="15">
        <f t="shared" si="0"/>
        <v>0.43661971830985913</v>
      </c>
    </row>
    <row r="21" spans="2:14" ht="20.100000000000001" customHeight="1" thickBot="1" x14ac:dyDescent="0.25">
      <c r="B21" s="6" t="s">
        <v>12</v>
      </c>
      <c r="C21" s="12">
        <v>160</v>
      </c>
      <c r="D21" s="12">
        <v>4</v>
      </c>
      <c r="E21" s="12">
        <v>118</v>
      </c>
      <c r="F21" s="12">
        <v>38</v>
      </c>
      <c r="G21" s="12">
        <v>205</v>
      </c>
      <c r="H21" s="12">
        <v>1</v>
      </c>
      <c r="I21" s="12">
        <v>161</v>
      </c>
      <c r="J21" s="12">
        <v>43</v>
      </c>
      <c r="K21" s="15">
        <f t="shared" si="0"/>
        <v>0.28125</v>
      </c>
      <c r="L21" s="15">
        <f t="shared" si="0"/>
        <v>-0.75</v>
      </c>
      <c r="M21" s="15">
        <f t="shared" si="0"/>
        <v>0.36440677966101692</v>
      </c>
      <c r="N21" s="15">
        <f t="shared" si="0"/>
        <v>0.13157894736842105</v>
      </c>
    </row>
    <row r="22" spans="2:14" ht="20.100000000000001" customHeight="1" thickBot="1" x14ac:dyDescent="0.25">
      <c r="B22" s="6" t="s">
        <v>13</v>
      </c>
      <c r="C22" s="12">
        <v>396</v>
      </c>
      <c r="D22" s="12">
        <v>0</v>
      </c>
      <c r="E22" s="12">
        <v>250</v>
      </c>
      <c r="F22" s="12">
        <v>146</v>
      </c>
      <c r="G22" s="12">
        <v>451</v>
      </c>
      <c r="H22" s="12">
        <v>1</v>
      </c>
      <c r="I22" s="12">
        <v>300</v>
      </c>
      <c r="J22" s="12">
        <v>150</v>
      </c>
      <c r="K22" s="15">
        <f t="shared" si="0"/>
        <v>0.1388888888888889</v>
      </c>
      <c r="L22" s="15" t="str">
        <f t="shared" si="0"/>
        <v>-</v>
      </c>
      <c r="M22" s="15">
        <f t="shared" si="0"/>
        <v>0.2</v>
      </c>
      <c r="N22" s="15">
        <f t="shared" si="0"/>
        <v>2.7397260273972601E-2</v>
      </c>
    </row>
    <row r="23" spans="2:14" ht="20.100000000000001" customHeight="1" thickBot="1" x14ac:dyDescent="0.25">
      <c r="B23" s="6" t="s">
        <v>14</v>
      </c>
      <c r="C23" s="12">
        <v>1281</v>
      </c>
      <c r="D23" s="12">
        <v>0</v>
      </c>
      <c r="E23" s="12">
        <v>644</v>
      </c>
      <c r="F23" s="12">
        <v>637</v>
      </c>
      <c r="G23" s="12">
        <v>1390</v>
      </c>
      <c r="H23" s="12">
        <v>2</v>
      </c>
      <c r="I23" s="12">
        <v>703</v>
      </c>
      <c r="J23" s="12">
        <v>685</v>
      </c>
      <c r="K23" s="15">
        <f t="shared" si="0"/>
        <v>8.5089773614363776E-2</v>
      </c>
      <c r="L23" s="15" t="str">
        <f t="shared" si="0"/>
        <v>-</v>
      </c>
      <c r="M23" s="15">
        <f t="shared" si="0"/>
        <v>9.1614906832298143E-2</v>
      </c>
      <c r="N23" s="15">
        <f t="shared" si="0"/>
        <v>7.5353218210361061E-2</v>
      </c>
    </row>
    <row r="24" spans="2:14" ht="20.100000000000001" customHeight="1" thickBot="1" x14ac:dyDescent="0.25">
      <c r="B24" s="6" t="s">
        <v>15</v>
      </c>
      <c r="C24" s="12">
        <v>296</v>
      </c>
      <c r="D24" s="12">
        <v>1</v>
      </c>
      <c r="E24" s="12">
        <v>252</v>
      </c>
      <c r="F24" s="12">
        <v>43</v>
      </c>
      <c r="G24" s="12">
        <v>391</v>
      </c>
      <c r="H24" s="12">
        <v>0</v>
      </c>
      <c r="I24" s="12">
        <v>334</v>
      </c>
      <c r="J24" s="12">
        <v>57</v>
      </c>
      <c r="K24" s="15">
        <f t="shared" si="0"/>
        <v>0.32094594594594594</v>
      </c>
      <c r="L24" s="15">
        <f t="shared" si="0"/>
        <v>-1</v>
      </c>
      <c r="M24" s="15">
        <f t="shared" si="0"/>
        <v>0.32539682539682541</v>
      </c>
      <c r="N24" s="15">
        <f t="shared" si="0"/>
        <v>0.32558139534883723</v>
      </c>
    </row>
    <row r="25" spans="2:14" ht="20.100000000000001" customHeight="1" thickBot="1" x14ac:dyDescent="0.25">
      <c r="B25" s="6" t="s">
        <v>16</v>
      </c>
      <c r="C25" s="12">
        <v>80</v>
      </c>
      <c r="D25" s="12">
        <v>0</v>
      </c>
      <c r="E25" s="12">
        <v>59</v>
      </c>
      <c r="F25" s="12">
        <v>21</v>
      </c>
      <c r="G25" s="12">
        <v>101</v>
      </c>
      <c r="H25" s="12">
        <v>0</v>
      </c>
      <c r="I25" s="12">
        <v>71</v>
      </c>
      <c r="J25" s="12">
        <v>30</v>
      </c>
      <c r="K25" s="15">
        <f t="shared" si="0"/>
        <v>0.26250000000000001</v>
      </c>
      <c r="L25" s="15" t="str">
        <f t="shared" si="0"/>
        <v>-</v>
      </c>
      <c r="M25" s="15">
        <f t="shared" si="0"/>
        <v>0.20338983050847459</v>
      </c>
      <c r="N25" s="15">
        <f t="shared" si="0"/>
        <v>0.42857142857142855</v>
      </c>
    </row>
    <row r="26" spans="2:14" ht="20.100000000000001" customHeight="1" thickBot="1" x14ac:dyDescent="0.25">
      <c r="B26" s="7" t="s">
        <v>17</v>
      </c>
      <c r="C26" s="12">
        <v>148</v>
      </c>
      <c r="D26" s="12">
        <v>0</v>
      </c>
      <c r="E26" s="12">
        <v>79</v>
      </c>
      <c r="F26" s="12">
        <v>69</v>
      </c>
      <c r="G26" s="12">
        <v>238</v>
      </c>
      <c r="H26" s="12">
        <v>0</v>
      </c>
      <c r="I26" s="12">
        <v>143</v>
      </c>
      <c r="J26" s="12">
        <v>95</v>
      </c>
      <c r="K26" s="15">
        <f t="shared" si="0"/>
        <v>0.60810810810810811</v>
      </c>
      <c r="L26" s="15" t="str">
        <f t="shared" si="0"/>
        <v>-</v>
      </c>
      <c r="M26" s="15">
        <f t="shared" si="0"/>
        <v>0.810126582278481</v>
      </c>
      <c r="N26" s="15">
        <f t="shared" si="0"/>
        <v>0.37681159420289856</v>
      </c>
    </row>
    <row r="27" spans="2:14" ht="20.100000000000001" customHeight="1" thickBot="1" x14ac:dyDescent="0.25">
      <c r="B27" s="8" t="s">
        <v>18</v>
      </c>
      <c r="C27" s="12">
        <v>69</v>
      </c>
      <c r="D27" s="12">
        <v>0</v>
      </c>
      <c r="E27" s="12">
        <v>55</v>
      </c>
      <c r="F27" s="12">
        <v>14</v>
      </c>
      <c r="G27" s="12">
        <v>74</v>
      </c>
      <c r="H27" s="12">
        <v>0</v>
      </c>
      <c r="I27" s="12">
        <v>68</v>
      </c>
      <c r="J27" s="12">
        <v>6</v>
      </c>
      <c r="K27" s="15">
        <f t="shared" si="0"/>
        <v>7.2463768115942032E-2</v>
      </c>
      <c r="L27" s="15" t="str">
        <f t="shared" si="0"/>
        <v>-</v>
      </c>
      <c r="M27" s="15">
        <f t="shared" si="0"/>
        <v>0.23636363636363636</v>
      </c>
      <c r="N27" s="15">
        <f t="shared" si="0"/>
        <v>-0.5714285714285714</v>
      </c>
    </row>
    <row r="28" spans="2:14" ht="20.100000000000001" customHeight="1" thickBot="1" x14ac:dyDescent="0.25">
      <c r="B28" s="9" t="s">
        <v>19</v>
      </c>
      <c r="C28" s="13">
        <f>SUM(C11:C27)</f>
        <v>8205</v>
      </c>
      <c r="D28" s="13">
        <f t="shared" ref="D28:F28" si="1">SUM(D11:D27)</f>
        <v>50</v>
      </c>
      <c r="E28" s="13">
        <f t="shared" si="1"/>
        <v>5685</v>
      </c>
      <c r="F28" s="13">
        <f t="shared" si="1"/>
        <v>2470</v>
      </c>
      <c r="G28" s="13">
        <f>SUM(G11:G27)</f>
        <v>9651</v>
      </c>
      <c r="H28" s="13">
        <f t="shared" ref="H28:J28" si="2">SUM(H11:H27)</f>
        <v>27</v>
      </c>
      <c r="I28" s="13">
        <f t="shared" si="2"/>
        <v>6869</v>
      </c>
      <c r="J28" s="13">
        <f t="shared" si="2"/>
        <v>2755</v>
      </c>
      <c r="K28" s="16">
        <f t="shared" si="0"/>
        <v>0.17623400365630712</v>
      </c>
      <c r="L28" s="16">
        <f t="shared" si="0"/>
        <v>-0.46</v>
      </c>
      <c r="M28" s="16">
        <f t="shared" si="0"/>
        <v>0.20826737027264733</v>
      </c>
      <c r="N28" s="16">
        <f t="shared" si="0"/>
        <v>0.11538461538461539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4" t="s">
        <v>119</v>
      </c>
      <c r="D9" s="35"/>
      <c r="E9" s="35"/>
      <c r="F9" s="35"/>
      <c r="G9" s="35"/>
      <c r="H9" s="35" t="s">
        <v>120</v>
      </c>
      <c r="I9" s="35"/>
      <c r="J9" s="35"/>
      <c r="K9" s="35"/>
      <c r="L9" s="35"/>
      <c r="M9" s="35" t="s">
        <v>122</v>
      </c>
      <c r="N9" s="35"/>
      <c r="O9" s="35"/>
      <c r="P9" s="35"/>
      <c r="Q9" s="35"/>
    </row>
    <row r="10" spans="2:17" ht="44.25" customHeight="1" thickBot="1" x14ac:dyDescent="0.25">
      <c r="C10" s="11" t="s">
        <v>43</v>
      </c>
      <c r="D10" s="11" t="s">
        <v>44</v>
      </c>
      <c r="E10" s="11" t="s">
        <v>45</v>
      </c>
      <c r="F10" s="11" t="s">
        <v>46</v>
      </c>
      <c r="G10" s="11" t="s">
        <v>47</v>
      </c>
      <c r="H10" s="11" t="s">
        <v>48</v>
      </c>
      <c r="I10" s="11" t="s">
        <v>49</v>
      </c>
      <c r="J10" s="11" t="s">
        <v>50</v>
      </c>
      <c r="K10" s="11" t="s">
        <v>51</v>
      </c>
      <c r="L10" s="11" t="s">
        <v>52</v>
      </c>
      <c r="M10" s="11" t="s">
        <v>43</v>
      </c>
      <c r="N10" s="11" t="s">
        <v>44</v>
      </c>
      <c r="O10" s="11" t="s">
        <v>45</v>
      </c>
      <c r="P10" s="11" t="s">
        <v>46</v>
      </c>
      <c r="Q10" s="11" t="s">
        <v>47</v>
      </c>
    </row>
    <row r="11" spans="2:17" ht="20.100000000000001" customHeight="1" thickBot="1" x14ac:dyDescent="0.25">
      <c r="B11" s="5" t="s">
        <v>2</v>
      </c>
      <c r="C11" s="12">
        <v>1195</v>
      </c>
      <c r="D11" s="12">
        <v>800</v>
      </c>
      <c r="E11" s="12">
        <v>217</v>
      </c>
      <c r="F11" s="12">
        <v>161</v>
      </c>
      <c r="G11" s="12">
        <v>17</v>
      </c>
      <c r="H11" s="12">
        <v>1412</v>
      </c>
      <c r="I11" s="12">
        <v>937</v>
      </c>
      <c r="J11" s="12">
        <v>278</v>
      </c>
      <c r="K11" s="12">
        <v>183</v>
      </c>
      <c r="L11" s="12">
        <v>14</v>
      </c>
      <c r="M11" s="15">
        <f>IF(C11=0,"-",(H11-C11)/C11)</f>
        <v>0.18158995815899581</v>
      </c>
      <c r="N11" s="15">
        <f>IF(D11=0,"-",(I11-D11)/D11)</f>
        <v>0.17125000000000001</v>
      </c>
      <c r="O11" s="15">
        <f>IF(E11=0,"-",(J11-E11)/E11)</f>
        <v>0.28110599078341014</v>
      </c>
      <c r="P11" s="15">
        <f>IF(F11=0,"-",(K11-F11)/F11)</f>
        <v>0.13664596273291926</v>
      </c>
      <c r="Q11" s="15">
        <f>IF(G11=0,"-",(L11-G11)/G11)</f>
        <v>-0.17647058823529413</v>
      </c>
    </row>
    <row r="12" spans="2:17" ht="20.100000000000001" customHeight="1" thickBot="1" x14ac:dyDescent="0.25">
      <c r="B12" s="6" t="s">
        <v>3</v>
      </c>
      <c r="C12" s="12">
        <v>161</v>
      </c>
      <c r="D12" s="12">
        <v>71</v>
      </c>
      <c r="E12" s="12">
        <v>64</v>
      </c>
      <c r="F12" s="12">
        <v>14</v>
      </c>
      <c r="G12" s="12">
        <v>12</v>
      </c>
      <c r="H12" s="12">
        <v>137</v>
      </c>
      <c r="I12" s="12">
        <v>81</v>
      </c>
      <c r="J12" s="12">
        <v>49</v>
      </c>
      <c r="K12" s="12">
        <v>6</v>
      </c>
      <c r="L12" s="12">
        <v>1</v>
      </c>
      <c r="M12" s="15">
        <f t="shared" ref="M12:Q28" si="0">IF(C12=0,"-",(H12-C12)/C12)</f>
        <v>-0.14906832298136646</v>
      </c>
      <c r="N12" s="15">
        <f t="shared" si="0"/>
        <v>0.14084507042253522</v>
      </c>
      <c r="O12" s="15">
        <f t="shared" si="0"/>
        <v>-0.234375</v>
      </c>
      <c r="P12" s="15">
        <f t="shared" si="0"/>
        <v>-0.5714285714285714</v>
      </c>
      <c r="Q12" s="15">
        <f t="shared" si="0"/>
        <v>-0.91666666666666663</v>
      </c>
    </row>
    <row r="13" spans="2:17" ht="20.100000000000001" customHeight="1" thickBot="1" x14ac:dyDescent="0.25">
      <c r="B13" s="6" t="s">
        <v>4</v>
      </c>
      <c r="C13" s="12">
        <v>71</v>
      </c>
      <c r="D13" s="12">
        <v>47</v>
      </c>
      <c r="E13" s="12">
        <v>12</v>
      </c>
      <c r="F13" s="12">
        <v>11</v>
      </c>
      <c r="G13" s="12">
        <v>1</v>
      </c>
      <c r="H13" s="12">
        <v>140</v>
      </c>
      <c r="I13" s="12">
        <v>98</v>
      </c>
      <c r="J13" s="12">
        <v>26</v>
      </c>
      <c r="K13" s="12">
        <v>15</v>
      </c>
      <c r="L13" s="12">
        <v>1</v>
      </c>
      <c r="M13" s="15">
        <f t="shared" si="0"/>
        <v>0.971830985915493</v>
      </c>
      <c r="N13" s="15">
        <f t="shared" si="0"/>
        <v>1.0851063829787233</v>
      </c>
      <c r="O13" s="15">
        <f t="shared" si="0"/>
        <v>1.1666666666666667</v>
      </c>
      <c r="P13" s="15">
        <f t="shared" si="0"/>
        <v>0.36363636363636365</v>
      </c>
      <c r="Q13" s="15">
        <f t="shared" si="0"/>
        <v>0</v>
      </c>
    </row>
    <row r="14" spans="2:17" ht="20.100000000000001" customHeight="1" thickBot="1" x14ac:dyDescent="0.25">
      <c r="B14" s="6" t="s">
        <v>5</v>
      </c>
      <c r="C14" s="12">
        <v>186</v>
      </c>
      <c r="D14" s="12">
        <v>103</v>
      </c>
      <c r="E14" s="12">
        <v>64</v>
      </c>
      <c r="F14" s="12">
        <v>14</v>
      </c>
      <c r="G14" s="12">
        <v>5</v>
      </c>
      <c r="H14" s="12">
        <v>221</v>
      </c>
      <c r="I14" s="12">
        <v>128</v>
      </c>
      <c r="J14" s="12">
        <v>75</v>
      </c>
      <c r="K14" s="12">
        <v>12</v>
      </c>
      <c r="L14" s="12">
        <v>6</v>
      </c>
      <c r="M14" s="15">
        <f t="shared" si="0"/>
        <v>0.18817204301075269</v>
      </c>
      <c r="N14" s="15">
        <f t="shared" si="0"/>
        <v>0.24271844660194175</v>
      </c>
      <c r="O14" s="15">
        <f t="shared" si="0"/>
        <v>0.171875</v>
      </c>
      <c r="P14" s="15">
        <f t="shared" si="0"/>
        <v>-0.14285714285714285</v>
      </c>
      <c r="Q14" s="15">
        <f t="shared" si="0"/>
        <v>0.2</v>
      </c>
    </row>
    <row r="15" spans="2:17" ht="20.100000000000001" customHeight="1" thickBot="1" x14ac:dyDescent="0.25">
      <c r="B15" s="6" t="s">
        <v>6</v>
      </c>
      <c r="C15" s="12">
        <v>638</v>
      </c>
      <c r="D15" s="12">
        <v>474</v>
      </c>
      <c r="E15" s="12">
        <v>96</v>
      </c>
      <c r="F15" s="12">
        <v>58</v>
      </c>
      <c r="G15" s="12">
        <v>10</v>
      </c>
      <c r="H15" s="12">
        <v>676</v>
      </c>
      <c r="I15" s="12">
        <v>514</v>
      </c>
      <c r="J15" s="12">
        <v>110</v>
      </c>
      <c r="K15" s="12">
        <v>49</v>
      </c>
      <c r="L15" s="12">
        <v>3</v>
      </c>
      <c r="M15" s="15">
        <f t="shared" si="0"/>
        <v>5.9561128526645767E-2</v>
      </c>
      <c r="N15" s="15">
        <f t="shared" si="0"/>
        <v>8.4388185654008435E-2</v>
      </c>
      <c r="O15" s="15">
        <f t="shared" si="0"/>
        <v>0.14583333333333334</v>
      </c>
      <c r="P15" s="15">
        <f t="shared" si="0"/>
        <v>-0.15517241379310345</v>
      </c>
      <c r="Q15" s="15">
        <f t="shared" si="0"/>
        <v>-0.7</v>
      </c>
    </row>
    <row r="16" spans="2:17" ht="20.100000000000001" customHeight="1" thickBot="1" x14ac:dyDescent="0.25">
      <c r="B16" s="6" t="s">
        <v>7</v>
      </c>
      <c r="C16" s="12">
        <v>51</v>
      </c>
      <c r="D16" s="12">
        <v>40</v>
      </c>
      <c r="E16" s="12">
        <v>7</v>
      </c>
      <c r="F16" s="12">
        <v>4</v>
      </c>
      <c r="G16" s="12">
        <v>0</v>
      </c>
      <c r="H16" s="12">
        <v>83</v>
      </c>
      <c r="I16" s="12">
        <v>60</v>
      </c>
      <c r="J16" s="12">
        <v>15</v>
      </c>
      <c r="K16" s="12">
        <v>8</v>
      </c>
      <c r="L16" s="12">
        <v>0</v>
      </c>
      <c r="M16" s="15">
        <f t="shared" si="0"/>
        <v>0.62745098039215685</v>
      </c>
      <c r="N16" s="15">
        <f t="shared" si="0"/>
        <v>0.5</v>
      </c>
      <c r="O16" s="15">
        <f t="shared" si="0"/>
        <v>1.1428571428571428</v>
      </c>
      <c r="P16" s="15">
        <f t="shared" si="0"/>
        <v>1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12">
        <v>158</v>
      </c>
      <c r="D17" s="12">
        <v>102</v>
      </c>
      <c r="E17" s="12">
        <v>25</v>
      </c>
      <c r="F17" s="12">
        <v>27</v>
      </c>
      <c r="G17" s="12">
        <v>4</v>
      </c>
      <c r="H17" s="12">
        <v>172</v>
      </c>
      <c r="I17" s="12">
        <v>111</v>
      </c>
      <c r="J17" s="12">
        <v>36</v>
      </c>
      <c r="K17" s="12">
        <v>22</v>
      </c>
      <c r="L17" s="12">
        <v>3</v>
      </c>
      <c r="M17" s="15">
        <f t="shared" si="0"/>
        <v>8.8607594936708861E-2</v>
      </c>
      <c r="N17" s="15">
        <f t="shared" si="0"/>
        <v>8.8235294117647065E-2</v>
      </c>
      <c r="O17" s="15">
        <f t="shared" si="0"/>
        <v>0.44</v>
      </c>
      <c r="P17" s="15">
        <f t="shared" si="0"/>
        <v>-0.18518518518518517</v>
      </c>
      <c r="Q17" s="15">
        <f t="shared" si="0"/>
        <v>-0.25</v>
      </c>
    </row>
    <row r="18" spans="2:17" ht="20.100000000000001" customHeight="1" thickBot="1" x14ac:dyDescent="0.25">
      <c r="B18" s="6" t="s">
        <v>9</v>
      </c>
      <c r="C18" s="12">
        <v>206</v>
      </c>
      <c r="D18" s="12">
        <v>130</v>
      </c>
      <c r="E18" s="12">
        <v>51</v>
      </c>
      <c r="F18" s="12">
        <v>21</v>
      </c>
      <c r="G18" s="12">
        <v>4</v>
      </c>
      <c r="H18" s="12">
        <v>255</v>
      </c>
      <c r="I18" s="12">
        <v>152</v>
      </c>
      <c r="J18" s="12">
        <v>79</v>
      </c>
      <c r="K18" s="12">
        <v>20</v>
      </c>
      <c r="L18" s="12">
        <v>4</v>
      </c>
      <c r="M18" s="15">
        <f t="shared" si="0"/>
        <v>0.23786407766990292</v>
      </c>
      <c r="N18" s="15">
        <f t="shared" si="0"/>
        <v>0.16923076923076924</v>
      </c>
      <c r="O18" s="15">
        <f t="shared" si="0"/>
        <v>0.5490196078431373</v>
      </c>
      <c r="P18" s="15">
        <f t="shared" si="0"/>
        <v>-4.7619047619047616E-2</v>
      </c>
      <c r="Q18" s="15">
        <f t="shared" si="0"/>
        <v>0</v>
      </c>
    </row>
    <row r="19" spans="2:17" ht="20.100000000000001" customHeight="1" thickBot="1" x14ac:dyDescent="0.25">
      <c r="B19" s="6" t="s">
        <v>10</v>
      </c>
      <c r="C19" s="12">
        <v>394</v>
      </c>
      <c r="D19" s="12">
        <v>196</v>
      </c>
      <c r="E19" s="12">
        <v>113</v>
      </c>
      <c r="F19" s="12">
        <v>59</v>
      </c>
      <c r="G19" s="12">
        <v>26</v>
      </c>
      <c r="H19" s="12">
        <v>512</v>
      </c>
      <c r="I19" s="12">
        <v>261</v>
      </c>
      <c r="J19" s="12">
        <v>189</v>
      </c>
      <c r="K19" s="12">
        <v>42</v>
      </c>
      <c r="L19" s="12">
        <v>20</v>
      </c>
      <c r="M19" s="15">
        <f t="shared" si="0"/>
        <v>0.29949238578680204</v>
      </c>
      <c r="N19" s="15">
        <f t="shared" si="0"/>
        <v>0.33163265306122447</v>
      </c>
      <c r="O19" s="15">
        <f t="shared" si="0"/>
        <v>0.67256637168141598</v>
      </c>
      <c r="P19" s="15">
        <f t="shared" si="0"/>
        <v>-0.28813559322033899</v>
      </c>
      <c r="Q19" s="15">
        <f t="shared" si="0"/>
        <v>-0.23076923076923078</v>
      </c>
    </row>
    <row r="20" spans="2:17" ht="20.100000000000001" customHeight="1" thickBot="1" x14ac:dyDescent="0.25">
      <c r="B20" s="6" t="s">
        <v>11</v>
      </c>
      <c r="C20" s="12">
        <v>897</v>
      </c>
      <c r="D20" s="12">
        <v>487</v>
      </c>
      <c r="E20" s="12">
        <v>268</v>
      </c>
      <c r="F20" s="12">
        <v>108</v>
      </c>
      <c r="G20" s="12">
        <v>34</v>
      </c>
      <c r="H20" s="12">
        <v>931</v>
      </c>
      <c r="I20" s="12">
        <v>490</v>
      </c>
      <c r="J20" s="12">
        <v>322</v>
      </c>
      <c r="K20" s="12">
        <v>85</v>
      </c>
      <c r="L20" s="12">
        <v>34</v>
      </c>
      <c r="M20" s="15">
        <f t="shared" si="0"/>
        <v>3.79041248606466E-2</v>
      </c>
      <c r="N20" s="15">
        <f t="shared" si="0"/>
        <v>6.1601642710472282E-3</v>
      </c>
      <c r="O20" s="15">
        <f t="shared" si="0"/>
        <v>0.20149253731343283</v>
      </c>
      <c r="P20" s="15">
        <f t="shared" si="0"/>
        <v>-0.21296296296296297</v>
      </c>
      <c r="Q20" s="15">
        <f t="shared" si="0"/>
        <v>0</v>
      </c>
    </row>
    <row r="21" spans="2:17" ht="20.100000000000001" customHeight="1" thickBot="1" x14ac:dyDescent="0.25">
      <c r="B21" s="6" t="s">
        <v>12</v>
      </c>
      <c r="C21" s="12">
        <v>122</v>
      </c>
      <c r="D21" s="12">
        <v>108</v>
      </c>
      <c r="E21" s="12">
        <v>4</v>
      </c>
      <c r="F21" s="12">
        <v>10</v>
      </c>
      <c r="G21" s="12">
        <v>0</v>
      </c>
      <c r="H21" s="12">
        <v>126</v>
      </c>
      <c r="I21" s="12">
        <v>105</v>
      </c>
      <c r="J21" s="12">
        <v>9</v>
      </c>
      <c r="K21" s="12">
        <v>11</v>
      </c>
      <c r="L21" s="12">
        <v>1</v>
      </c>
      <c r="M21" s="15">
        <f t="shared" si="0"/>
        <v>3.2786885245901641E-2</v>
      </c>
      <c r="N21" s="15">
        <f t="shared" si="0"/>
        <v>-2.7777777777777776E-2</v>
      </c>
      <c r="O21" s="15">
        <f t="shared" si="0"/>
        <v>1.25</v>
      </c>
      <c r="P21" s="15">
        <f t="shared" si="0"/>
        <v>0.1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12">
        <v>248</v>
      </c>
      <c r="D22" s="12">
        <v>173</v>
      </c>
      <c r="E22" s="12">
        <v>32</v>
      </c>
      <c r="F22" s="12">
        <v>37</v>
      </c>
      <c r="G22" s="12">
        <v>6</v>
      </c>
      <c r="H22" s="12">
        <v>210</v>
      </c>
      <c r="I22" s="12">
        <v>154</v>
      </c>
      <c r="J22" s="12">
        <v>30</v>
      </c>
      <c r="K22" s="12">
        <v>22</v>
      </c>
      <c r="L22" s="12">
        <v>4</v>
      </c>
      <c r="M22" s="15">
        <f t="shared" si="0"/>
        <v>-0.15322580645161291</v>
      </c>
      <c r="N22" s="15">
        <f t="shared" si="0"/>
        <v>-0.10982658959537572</v>
      </c>
      <c r="O22" s="15">
        <f t="shared" si="0"/>
        <v>-6.25E-2</v>
      </c>
      <c r="P22" s="15">
        <f t="shared" si="0"/>
        <v>-0.40540540540540543</v>
      </c>
      <c r="Q22" s="15">
        <f t="shared" si="0"/>
        <v>-0.33333333333333331</v>
      </c>
    </row>
    <row r="23" spans="2:17" ht="20.100000000000001" customHeight="1" thickBot="1" x14ac:dyDescent="0.25">
      <c r="B23" s="6" t="s">
        <v>14</v>
      </c>
      <c r="C23" s="12">
        <v>344</v>
      </c>
      <c r="D23" s="12">
        <v>166</v>
      </c>
      <c r="E23" s="12">
        <v>89</v>
      </c>
      <c r="F23" s="12">
        <v>64</v>
      </c>
      <c r="G23" s="12">
        <v>25</v>
      </c>
      <c r="H23" s="12">
        <v>288</v>
      </c>
      <c r="I23" s="12">
        <v>128</v>
      </c>
      <c r="J23" s="12">
        <v>83</v>
      </c>
      <c r="K23" s="12">
        <v>55</v>
      </c>
      <c r="L23" s="12">
        <v>22</v>
      </c>
      <c r="M23" s="15">
        <f t="shared" si="0"/>
        <v>-0.16279069767441862</v>
      </c>
      <c r="N23" s="15">
        <f t="shared" si="0"/>
        <v>-0.2289156626506024</v>
      </c>
      <c r="O23" s="15">
        <f t="shared" si="0"/>
        <v>-6.741573033707865E-2</v>
      </c>
      <c r="P23" s="15">
        <f t="shared" si="0"/>
        <v>-0.140625</v>
      </c>
      <c r="Q23" s="15">
        <f t="shared" si="0"/>
        <v>-0.12</v>
      </c>
    </row>
    <row r="24" spans="2:17" ht="20.100000000000001" customHeight="1" thickBot="1" x14ac:dyDescent="0.25">
      <c r="B24" s="6" t="s">
        <v>15</v>
      </c>
      <c r="C24" s="12">
        <v>287</v>
      </c>
      <c r="D24" s="12">
        <v>159</v>
      </c>
      <c r="E24" s="12">
        <v>117</v>
      </c>
      <c r="F24" s="12">
        <v>9</v>
      </c>
      <c r="G24" s="12">
        <v>2</v>
      </c>
      <c r="H24" s="12">
        <v>366</v>
      </c>
      <c r="I24" s="12">
        <v>232</v>
      </c>
      <c r="J24" s="12">
        <v>116</v>
      </c>
      <c r="K24" s="12">
        <v>13</v>
      </c>
      <c r="L24" s="12">
        <v>5</v>
      </c>
      <c r="M24" s="15">
        <f t="shared" si="0"/>
        <v>0.27526132404181186</v>
      </c>
      <c r="N24" s="15">
        <f t="shared" si="0"/>
        <v>0.45911949685534592</v>
      </c>
      <c r="O24" s="15">
        <f t="shared" si="0"/>
        <v>-8.5470085470085479E-3</v>
      </c>
      <c r="P24" s="15">
        <f t="shared" si="0"/>
        <v>0.44444444444444442</v>
      </c>
      <c r="Q24" s="15">
        <f t="shared" si="0"/>
        <v>1.5</v>
      </c>
    </row>
    <row r="25" spans="2:17" ht="20.100000000000001" customHeight="1" thickBot="1" x14ac:dyDescent="0.25">
      <c r="B25" s="6" t="s">
        <v>16</v>
      </c>
      <c r="C25" s="12">
        <v>51</v>
      </c>
      <c r="D25" s="12">
        <v>30</v>
      </c>
      <c r="E25" s="12">
        <v>18</v>
      </c>
      <c r="F25" s="12">
        <v>2</v>
      </c>
      <c r="G25" s="12">
        <v>1</v>
      </c>
      <c r="H25" s="12">
        <v>79</v>
      </c>
      <c r="I25" s="12">
        <v>32</v>
      </c>
      <c r="J25" s="12">
        <v>44</v>
      </c>
      <c r="K25" s="12">
        <v>3</v>
      </c>
      <c r="L25" s="12">
        <v>0</v>
      </c>
      <c r="M25" s="15">
        <f t="shared" si="0"/>
        <v>0.5490196078431373</v>
      </c>
      <c r="N25" s="15">
        <f t="shared" si="0"/>
        <v>6.6666666666666666E-2</v>
      </c>
      <c r="O25" s="15">
        <f t="shared" si="0"/>
        <v>1.4444444444444444</v>
      </c>
      <c r="P25" s="15">
        <f t="shared" si="0"/>
        <v>0.5</v>
      </c>
      <c r="Q25" s="15">
        <f t="shared" si="0"/>
        <v>-1</v>
      </c>
    </row>
    <row r="26" spans="2:17" ht="20.100000000000001" customHeight="1" thickBot="1" x14ac:dyDescent="0.25">
      <c r="B26" s="7" t="s">
        <v>17</v>
      </c>
      <c r="C26" s="12">
        <v>254</v>
      </c>
      <c r="D26" s="12">
        <v>155</v>
      </c>
      <c r="E26" s="12">
        <v>83</v>
      </c>
      <c r="F26" s="12">
        <v>15</v>
      </c>
      <c r="G26" s="12">
        <v>1</v>
      </c>
      <c r="H26" s="12">
        <v>295</v>
      </c>
      <c r="I26" s="12">
        <v>154</v>
      </c>
      <c r="J26" s="12">
        <v>128</v>
      </c>
      <c r="K26" s="12">
        <v>11</v>
      </c>
      <c r="L26" s="12">
        <v>2</v>
      </c>
      <c r="M26" s="15">
        <f t="shared" si="0"/>
        <v>0.16141732283464566</v>
      </c>
      <c r="N26" s="15">
        <f t="shared" si="0"/>
        <v>-6.4516129032258064E-3</v>
      </c>
      <c r="O26" s="15">
        <f t="shared" si="0"/>
        <v>0.54216867469879515</v>
      </c>
      <c r="P26" s="15">
        <f t="shared" si="0"/>
        <v>-0.26666666666666666</v>
      </c>
      <c r="Q26" s="15">
        <f t="shared" si="0"/>
        <v>1</v>
      </c>
    </row>
    <row r="27" spans="2:17" ht="20.100000000000001" customHeight="1" thickBot="1" x14ac:dyDescent="0.25">
      <c r="B27" s="8" t="s">
        <v>18</v>
      </c>
      <c r="C27" s="12">
        <v>39</v>
      </c>
      <c r="D27" s="12">
        <v>15</v>
      </c>
      <c r="E27" s="12">
        <v>14</v>
      </c>
      <c r="F27" s="12">
        <v>3</v>
      </c>
      <c r="G27" s="12">
        <v>7</v>
      </c>
      <c r="H27" s="12">
        <v>34</v>
      </c>
      <c r="I27" s="12">
        <v>20</v>
      </c>
      <c r="J27" s="12">
        <v>13</v>
      </c>
      <c r="K27" s="12">
        <v>1</v>
      </c>
      <c r="L27" s="12">
        <v>0</v>
      </c>
      <c r="M27" s="15">
        <f t="shared" si="0"/>
        <v>-0.12820512820512819</v>
      </c>
      <c r="N27" s="15">
        <f t="shared" si="0"/>
        <v>0.33333333333333331</v>
      </c>
      <c r="O27" s="15">
        <f t="shared" si="0"/>
        <v>-7.1428571428571425E-2</v>
      </c>
      <c r="P27" s="15">
        <f t="shared" si="0"/>
        <v>-0.66666666666666663</v>
      </c>
      <c r="Q27" s="15">
        <f t="shared" si="0"/>
        <v>-1</v>
      </c>
    </row>
    <row r="28" spans="2:17" ht="20.100000000000001" customHeight="1" thickBot="1" x14ac:dyDescent="0.25">
      <c r="B28" s="9" t="s">
        <v>19</v>
      </c>
      <c r="C28" s="13">
        <f>SUM(C11:C27)</f>
        <v>5302</v>
      </c>
      <c r="D28" s="13">
        <f t="shared" ref="D28:G28" si="1">SUM(D11:D27)</f>
        <v>3256</v>
      </c>
      <c r="E28" s="13">
        <f t="shared" si="1"/>
        <v>1274</v>
      </c>
      <c r="F28" s="13">
        <f t="shared" si="1"/>
        <v>617</v>
      </c>
      <c r="G28" s="13">
        <f t="shared" si="1"/>
        <v>155</v>
      </c>
      <c r="H28" s="13">
        <f>SUM(H11:H27)</f>
        <v>5937</v>
      </c>
      <c r="I28" s="13">
        <f t="shared" ref="I28:L28" si="2">SUM(I11:I27)</f>
        <v>3657</v>
      </c>
      <c r="J28" s="13">
        <f t="shared" si="2"/>
        <v>1602</v>
      </c>
      <c r="K28" s="13">
        <f t="shared" si="2"/>
        <v>558</v>
      </c>
      <c r="L28" s="13">
        <f t="shared" si="2"/>
        <v>120</v>
      </c>
      <c r="M28" s="16">
        <f t="shared" si="0"/>
        <v>0.11976612599019237</v>
      </c>
      <c r="N28" s="16">
        <f t="shared" si="0"/>
        <v>0.12315724815724816</v>
      </c>
      <c r="O28" s="16">
        <f t="shared" si="0"/>
        <v>0.25745682888540034</v>
      </c>
      <c r="P28" s="16">
        <f t="shared" si="0"/>
        <v>-9.5623987034035657E-2</v>
      </c>
      <c r="Q28" s="16">
        <f t="shared" si="0"/>
        <v>-0.22580645161290322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4" t="s">
        <v>119</v>
      </c>
      <c r="D9" s="35"/>
      <c r="E9" s="35"/>
      <c r="F9" s="35"/>
      <c r="G9" s="35"/>
      <c r="H9" s="34" t="s">
        <v>120</v>
      </c>
      <c r="I9" s="35"/>
      <c r="J9" s="35"/>
      <c r="K9" s="35"/>
      <c r="L9" s="35"/>
      <c r="M9" s="34" t="s">
        <v>122</v>
      </c>
      <c r="N9" s="35"/>
      <c r="O9" s="35"/>
      <c r="P9" s="35"/>
      <c r="Q9" s="35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4">
        <v>1389</v>
      </c>
      <c r="D11" s="24">
        <v>706</v>
      </c>
      <c r="E11" s="24">
        <v>176</v>
      </c>
      <c r="F11" s="24">
        <v>390</v>
      </c>
      <c r="G11" s="24">
        <v>117</v>
      </c>
      <c r="H11" s="24">
        <v>1636</v>
      </c>
      <c r="I11" s="24">
        <v>763</v>
      </c>
      <c r="J11" s="24">
        <v>208</v>
      </c>
      <c r="K11" s="24">
        <v>533</v>
      </c>
      <c r="L11" s="24">
        <v>132</v>
      </c>
      <c r="M11" s="15">
        <f>IF(C11=0,"-",(H11-C11)/C11)</f>
        <v>0.17782577393808496</v>
      </c>
      <c r="N11" s="15">
        <f>IF(D11=0,"-",(I11-D11)/D11)</f>
        <v>8.0736543909348438E-2</v>
      </c>
      <c r="O11" s="15">
        <f>IF(E11=0,"-",(J11-E11)/E11)</f>
        <v>0.18181818181818182</v>
      </c>
      <c r="P11" s="15">
        <f>IF(F11=0,"-",(K11-F11)/F11)</f>
        <v>0.36666666666666664</v>
      </c>
      <c r="Q11" s="15">
        <f>IF(G11=0,"-",(L11-G11)/G11)</f>
        <v>0.12820512820512819</v>
      </c>
    </row>
    <row r="12" spans="2:17" ht="20.100000000000001" customHeight="1" thickBot="1" x14ac:dyDescent="0.25">
      <c r="B12" s="6" t="s">
        <v>3</v>
      </c>
      <c r="C12" s="24">
        <v>177</v>
      </c>
      <c r="D12" s="24">
        <v>82</v>
      </c>
      <c r="E12" s="24">
        <v>47</v>
      </c>
      <c r="F12" s="24">
        <v>30</v>
      </c>
      <c r="G12" s="24">
        <v>18</v>
      </c>
      <c r="H12" s="24">
        <v>207</v>
      </c>
      <c r="I12" s="24">
        <v>91</v>
      </c>
      <c r="J12" s="24">
        <v>59</v>
      </c>
      <c r="K12" s="24">
        <v>37</v>
      </c>
      <c r="L12" s="24">
        <v>20</v>
      </c>
      <c r="M12" s="15">
        <f t="shared" ref="M12:Q28" si="0">IF(C12=0,"-",(H12-C12)/C12)</f>
        <v>0.16949152542372881</v>
      </c>
      <c r="N12" s="15">
        <f t="shared" si="0"/>
        <v>0.10975609756097561</v>
      </c>
      <c r="O12" s="15">
        <f t="shared" si="0"/>
        <v>0.25531914893617019</v>
      </c>
      <c r="P12" s="15">
        <f t="shared" si="0"/>
        <v>0.23333333333333334</v>
      </c>
      <c r="Q12" s="15">
        <f t="shared" si="0"/>
        <v>0.1111111111111111</v>
      </c>
    </row>
    <row r="13" spans="2:17" ht="20.100000000000001" customHeight="1" thickBot="1" x14ac:dyDescent="0.25">
      <c r="B13" s="6" t="s">
        <v>4</v>
      </c>
      <c r="C13" s="24">
        <v>127</v>
      </c>
      <c r="D13" s="24">
        <v>82</v>
      </c>
      <c r="E13" s="24">
        <v>13</v>
      </c>
      <c r="F13" s="24">
        <v>28</v>
      </c>
      <c r="G13" s="24">
        <v>4</v>
      </c>
      <c r="H13" s="24">
        <v>209</v>
      </c>
      <c r="I13" s="24">
        <v>127</v>
      </c>
      <c r="J13" s="24">
        <v>16</v>
      </c>
      <c r="K13" s="24">
        <v>61</v>
      </c>
      <c r="L13" s="24">
        <v>5</v>
      </c>
      <c r="M13" s="15">
        <f t="shared" si="0"/>
        <v>0.64566929133858264</v>
      </c>
      <c r="N13" s="15">
        <f t="shared" si="0"/>
        <v>0.54878048780487809</v>
      </c>
      <c r="O13" s="15">
        <f t="shared" si="0"/>
        <v>0.23076923076923078</v>
      </c>
      <c r="P13" s="15">
        <f t="shared" si="0"/>
        <v>1.1785714285714286</v>
      </c>
      <c r="Q13" s="15">
        <f t="shared" si="0"/>
        <v>0.25</v>
      </c>
    </row>
    <row r="14" spans="2:17" ht="20.100000000000001" customHeight="1" thickBot="1" x14ac:dyDescent="0.25">
      <c r="B14" s="6" t="s">
        <v>5</v>
      </c>
      <c r="C14" s="24">
        <v>233</v>
      </c>
      <c r="D14" s="24">
        <v>111</v>
      </c>
      <c r="E14" s="24">
        <v>76</v>
      </c>
      <c r="F14" s="24">
        <v>33</v>
      </c>
      <c r="G14" s="24">
        <v>13</v>
      </c>
      <c r="H14" s="24">
        <v>272</v>
      </c>
      <c r="I14" s="24">
        <v>133</v>
      </c>
      <c r="J14" s="24">
        <v>73</v>
      </c>
      <c r="K14" s="24">
        <v>39</v>
      </c>
      <c r="L14" s="24">
        <v>27</v>
      </c>
      <c r="M14" s="15">
        <f t="shared" si="0"/>
        <v>0.16738197424892703</v>
      </c>
      <c r="N14" s="15">
        <f t="shared" si="0"/>
        <v>0.1981981981981982</v>
      </c>
      <c r="O14" s="15">
        <f t="shared" si="0"/>
        <v>-3.9473684210526314E-2</v>
      </c>
      <c r="P14" s="15">
        <f t="shared" si="0"/>
        <v>0.18181818181818182</v>
      </c>
      <c r="Q14" s="15">
        <f t="shared" si="0"/>
        <v>1.0769230769230769</v>
      </c>
    </row>
    <row r="15" spans="2:17" ht="20.100000000000001" customHeight="1" thickBot="1" x14ac:dyDescent="0.25">
      <c r="B15" s="6" t="s">
        <v>6</v>
      </c>
      <c r="C15" s="24">
        <v>200</v>
      </c>
      <c r="D15" s="24">
        <v>97</v>
      </c>
      <c r="E15" s="24">
        <v>21</v>
      </c>
      <c r="F15" s="24">
        <v>71</v>
      </c>
      <c r="G15" s="24">
        <v>11</v>
      </c>
      <c r="H15" s="24">
        <v>218</v>
      </c>
      <c r="I15" s="24">
        <v>118</v>
      </c>
      <c r="J15" s="24">
        <v>30</v>
      </c>
      <c r="K15" s="24">
        <v>58</v>
      </c>
      <c r="L15" s="24">
        <v>12</v>
      </c>
      <c r="M15" s="15">
        <f t="shared" si="0"/>
        <v>0.09</v>
      </c>
      <c r="N15" s="15">
        <f t="shared" si="0"/>
        <v>0.21649484536082475</v>
      </c>
      <c r="O15" s="15">
        <f t="shared" si="0"/>
        <v>0.42857142857142855</v>
      </c>
      <c r="P15" s="15">
        <f t="shared" si="0"/>
        <v>-0.18309859154929578</v>
      </c>
      <c r="Q15" s="15">
        <f t="shared" si="0"/>
        <v>9.0909090909090912E-2</v>
      </c>
    </row>
    <row r="16" spans="2:17" ht="20.100000000000001" customHeight="1" thickBot="1" x14ac:dyDescent="0.25">
      <c r="B16" s="6" t="s">
        <v>7</v>
      </c>
      <c r="C16" s="24">
        <v>90</v>
      </c>
      <c r="D16" s="24">
        <v>55</v>
      </c>
      <c r="E16" s="24">
        <v>11</v>
      </c>
      <c r="F16" s="24">
        <v>20</v>
      </c>
      <c r="G16" s="24">
        <v>4</v>
      </c>
      <c r="H16" s="24">
        <v>123</v>
      </c>
      <c r="I16" s="24">
        <v>49</v>
      </c>
      <c r="J16" s="24">
        <v>19</v>
      </c>
      <c r="K16" s="24">
        <v>38</v>
      </c>
      <c r="L16" s="24">
        <v>17</v>
      </c>
      <c r="M16" s="15">
        <f t="shared" si="0"/>
        <v>0.36666666666666664</v>
      </c>
      <c r="N16" s="15">
        <f t="shared" si="0"/>
        <v>-0.10909090909090909</v>
      </c>
      <c r="O16" s="15">
        <f t="shared" si="0"/>
        <v>0.72727272727272729</v>
      </c>
      <c r="P16" s="15">
        <f t="shared" si="0"/>
        <v>0.9</v>
      </c>
      <c r="Q16" s="15">
        <f t="shared" si="0"/>
        <v>3.25</v>
      </c>
    </row>
    <row r="17" spans="2:17" ht="20.100000000000001" customHeight="1" thickBot="1" x14ac:dyDescent="0.25">
      <c r="B17" s="6" t="s">
        <v>8</v>
      </c>
      <c r="C17" s="24">
        <v>335</v>
      </c>
      <c r="D17" s="24">
        <v>153</v>
      </c>
      <c r="E17" s="24">
        <v>41</v>
      </c>
      <c r="F17" s="24">
        <v>104</v>
      </c>
      <c r="G17" s="24">
        <v>37</v>
      </c>
      <c r="H17" s="24">
        <v>315</v>
      </c>
      <c r="I17" s="24">
        <v>166</v>
      </c>
      <c r="J17" s="24">
        <v>58</v>
      </c>
      <c r="K17" s="24">
        <v>69</v>
      </c>
      <c r="L17" s="24">
        <v>22</v>
      </c>
      <c r="M17" s="15">
        <f t="shared" si="0"/>
        <v>-5.9701492537313432E-2</v>
      </c>
      <c r="N17" s="15">
        <f t="shared" si="0"/>
        <v>8.4967320261437912E-2</v>
      </c>
      <c r="O17" s="15">
        <f t="shared" si="0"/>
        <v>0.41463414634146339</v>
      </c>
      <c r="P17" s="15">
        <f t="shared" si="0"/>
        <v>-0.33653846153846156</v>
      </c>
      <c r="Q17" s="15">
        <f t="shared" si="0"/>
        <v>-0.40540540540540543</v>
      </c>
    </row>
    <row r="18" spans="2:17" ht="20.100000000000001" customHeight="1" thickBot="1" x14ac:dyDescent="0.25">
      <c r="B18" s="6" t="s">
        <v>9</v>
      </c>
      <c r="C18" s="24">
        <v>296</v>
      </c>
      <c r="D18" s="24">
        <v>130</v>
      </c>
      <c r="E18" s="24">
        <v>45</v>
      </c>
      <c r="F18" s="24">
        <v>87</v>
      </c>
      <c r="G18" s="24">
        <v>34</v>
      </c>
      <c r="H18" s="24">
        <v>363</v>
      </c>
      <c r="I18" s="24">
        <v>129</v>
      </c>
      <c r="J18" s="24">
        <v>88</v>
      </c>
      <c r="K18" s="24">
        <v>97</v>
      </c>
      <c r="L18" s="24">
        <v>49</v>
      </c>
      <c r="M18" s="15">
        <f t="shared" si="0"/>
        <v>0.22635135135135134</v>
      </c>
      <c r="N18" s="15">
        <f t="shared" si="0"/>
        <v>-7.6923076923076927E-3</v>
      </c>
      <c r="O18" s="15">
        <f t="shared" si="0"/>
        <v>0.9555555555555556</v>
      </c>
      <c r="P18" s="15">
        <f t="shared" si="0"/>
        <v>0.11494252873563218</v>
      </c>
      <c r="Q18" s="15">
        <f t="shared" si="0"/>
        <v>0.44117647058823528</v>
      </c>
    </row>
    <row r="19" spans="2:17" ht="20.100000000000001" customHeight="1" thickBot="1" x14ac:dyDescent="0.25">
      <c r="B19" s="6" t="s">
        <v>10</v>
      </c>
      <c r="C19" s="24">
        <v>1716</v>
      </c>
      <c r="D19" s="24">
        <v>554</v>
      </c>
      <c r="E19" s="24">
        <v>392</v>
      </c>
      <c r="F19" s="24">
        <v>482</v>
      </c>
      <c r="G19" s="24">
        <v>288</v>
      </c>
      <c r="H19" s="24">
        <v>1569</v>
      </c>
      <c r="I19" s="24">
        <v>508</v>
      </c>
      <c r="J19" s="24">
        <v>392</v>
      </c>
      <c r="K19" s="24">
        <v>381</v>
      </c>
      <c r="L19" s="24">
        <v>288</v>
      </c>
      <c r="M19" s="15">
        <f t="shared" si="0"/>
        <v>-8.5664335664335664E-2</v>
      </c>
      <c r="N19" s="15">
        <f t="shared" si="0"/>
        <v>-8.3032490974729242E-2</v>
      </c>
      <c r="O19" s="15">
        <f t="shared" si="0"/>
        <v>0</v>
      </c>
      <c r="P19" s="15">
        <f t="shared" si="0"/>
        <v>-0.2095435684647303</v>
      </c>
      <c r="Q19" s="15">
        <f t="shared" si="0"/>
        <v>0</v>
      </c>
    </row>
    <row r="20" spans="2:17" ht="20.100000000000001" customHeight="1" thickBot="1" x14ac:dyDescent="0.25">
      <c r="B20" s="6" t="s">
        <v>11</v>
      </c>
      <c r="C20" s="24">
        <v>1017</v>
      </c>
      <c r="D20" s="24">
        <v>454</v>
      </c>
      <c r="E20" s="24">
        <v>196</v>
      </c>
      <c r="F20" s="24">
        <v>257</v>
      </c>
      <c r="G20" s="24">
        <v>110</v>
      </c>
      <c r="H20" s="24">
        <v>1135</v>
      </c>
      <c r="I20" s="24">
        <v>507</v>
      </c>
      <c r="J20" s="24">
        <v>280</v>
      </c>
      <c r="K20" s="24">
        <v>224</v>
      </c>
      <c r="L20" s="24">
        <v>124</v>
      </c>
      <c r="M20" s="15">
        <f t="shared" si="0"/>
        <v>0.1160275319567355</v>
      </c>
      <c r="N20" s="15">
        <f t="shared" si="0"/>
        <v>0.11674008810572688</v>
      </c>
      <c r="O20" s="15">
        <f t="shared" si="0"/>
        <v>0.42857142857142855</v>
      </c>
      <c r="P20" s="15">
        <f t="shared" si="0"/>
        <v>-0.12840466926070038</v>
      </c>
      <c r="Q20" s="15">
        <f t="shared" si="0"/>
        <v>0.12727272727272726</v>
      </c>
    </row>
    <row r="21" spans="2:17" ht="20.100000000000001" customHeight="1" thickBot="1" x14ac:dyDescent="0.25">
      <c r="B21" s="6" t="s">
        <v>12</v>
      </c>
      <c r="C21" s="24">
        <v>90</v>
      </c>
      <c r="D21" s="24">
        <v>64</v>
      </c>
      <c r="E21" s="24">
        <v>16</v>
      </c>
      <c r="F21" s="24">
        <v>9</v>
      </c>
      <c r="G21" s="24">
        <v>1</v>
      </c>
      <c r="H21" s="24">
        <v>105</v>
      </c>
      <c r="I21" s="24">
        <v>72</v>
      </c>
      <c r="J21" s="24">
        <v>17</v>
      </c>
      <c r="K21" s="24">
        <v>13</v>
      </c>
      <c r="L21" s="24">
        <v>3</v>
      </c>
      <c r="M21" s="15">
        <f t="shared" si="0"/>
        <v>0.16666666666666666</v>
      </c>
      <c r="N21" s="15">
        <f t="shared" si="0"/>
        <v>0.125</v>
      </c>
      <c r="O21" s="15">
        <f t="shared" si="0"/>
        <v>6.25E-2</v>
      </c>
      <c r="P21" s="15">
        <f t="shared" si="0"/>
        <v>0.44444444444444442</v>
      </c>
      <c r="Q21" s="15">
        <f t="shared" si="0"/>
        <v>2</v>
      </c>
    </row>
    <row r="22" spans="2:17" ht="20.100000000000001" customHeight="1" thickBot="1" x14ac:dyDescent="0.25">
      <c r="B22" s="6" t="s">
        <v>13</v>
      </c>
      <c r="C22" s="24">
        <v>341</v>
      </c>
      <c r="D22" s="24">
        <v>197</v>
      </c>
      <c r="E22" s="24">
        <v>42</v>
      </c>
      <c r="F22" s="24">
        <v>87</v>
      </c>
      <c r="G22" s="24">
        <v>15</v>
      </c>
      <c r="H22" s="24">
        <v>351</v>
      </c>
      <c r="I22" s="24">
        <v>247</v>
      </c>
      <c r="J22" s="24">
        <v>30</v>
      </c>
      <c r="K22" s="24">
        <v>66</v>
      </c>
      <c r="L22" s="24">
        <v>8</v>
      </c>
      <c r="M22" s="15">
        <f t="shared" si="0"/>
        <v>2.932551319648094E-2</v>
      </c>
      <c r="N22" s="15">
        <f t="shared" si="0"/>
        <v>0.25380710659898476</v>
      </c>
      <c r="O22" s="15">
        <f t="shared" si="0"/>
        <v>-0.2857142857142857</v>
      </c>
      <c r="P22" s="15">
        <f t="shared" si="0"/>
        <v>-0.2413793103448276</v>
      </c>
      <c r="Q22" s="15">
        <f t="shared" si="0"/>
        <v>-0.46666666666666667</v>
      </c>
    </row>
    <row r="23" spans="2:17" ht="20.100000000000001" customHeight="1" thickBot="1" x14ac:dyDescent="0.25">
      <c r="B23" s="6" t="s">
        <v>14</v>
      </c>
      <c r="C23" s="24">
        <v>1372</v>
      </c>
      <c r="D23" s="24">
        <v>417</v>
      </c>
      <c r="E23" s="24">
        <v>337</v>
      </c>
      <c r="F23" s="24">
        <v>305</v>
      </c>
      <c r="G23" s="24">
        <v>313</v>
      </c>
      <c r="H23" s="24">
        <v>1422</v>
      </c>
      <c r="I23" s="24">
        <v>543</v>
      </c>
      <c r="J23" s="24">
        <v>407</v>
      </c>
      <c r="K23" s="24">
        <v>247</v>
      </c>
      <c r="L23" s="24">
        <v>225</v>
      </c>
      <c r="M23" s="15">
        <f t="shared" si="0"/>
        <v>3.6443148688046649E-2</v>
      </c>
      <c r="N23" s="15">
        <f t="shared" si="0"/>
        <v>0.30215827338129497</v>
      </c>
      <c r="O23" s="15">
        <f t="shared" si="0"/>
        <v>0.20771513353115728</v>
      </c>
      <c r="P23" s="15">
        <f t="shared" si="0"/>
        <v>-0.1901639344262295</v>
      </c>
      <c r="Q23" s="15">
        <f t="shared" si="0"/>
        <v>-0.28115015974440893</v>
      </c>
    </row>
    <row r="24" spans="2:17" ht="20.100000000000001" customHeight="1" thickBot="1" x14ac:dyDescent="0.25">
      <c r="B24" s="6" t="s">
        <v>15</v>
      </c>
      <c r="C24" s="24">
        <v>203</v>
      </c>
      <c r="D24" s="24">
        <v>73</v>
      </c>
      <c r="E24" s="24">
        <v>48</v>
      </c>
      <c r="F24" s="24">
        <v>53</v>
      </c>
      <c r="G24" s="24">
        <v>29</v>
      </c>
      <c r="H24" s="24">
        <v>254</v>
      </c>
      <c r="I24" s="24">
        <v>98</v>
      </c>
      <c r="J24" s="24">
        <v>83</v>
      </c>
      <c r="K24" s="24">
        <v>39</v>
      </c>
      <c r="L24" s="24">
        <v>34</v>
      </c>
      <c r="M24" s="15">
        <f t="shared" si="0"/>
        <v>0.25123152709359609</v>
      </c>
      <c r="N24" s="15">
        <f t="shared" si="0"/>
        <v>0.34246575342465752</v>
      </c>
      <c r="O24" s="15">
        <f t="shared" si="0"/>
        <v>0.72916666666666663</v>
      </c>
      <c r="P24" s="15">
        <f t="shared" si="0"/>
        <v>-0.26415094339622641</v>
      </c>
      <c r="Q24" s="15">
        <f t="shared" si="0"/>
        <v>0.17241379310344829</v>
      </c>
    </row>
    <row r="25" spans="2:17" ht="20.100000000000001" customHeight="1" thickBot="1" x14ac:dyDescent="0.25">
      <c r="B25" s="6" t="s">
        <v>16</v>
      </c>
      <c r="C25" s="24">
        <v>55</v>
      </c>
      <c r="D25" s="24">
        <v>19</v>
      </c>
      <c r="E25" s="24">
        <v>26</v>
      </c>
      <c r="F25" s="24">
        <v>4</v>
      </c>
      <c r="G25" s="24">
        <v>6</v>
      </c>
      <c r="H25" s="24">
        <v>104</v>
      </c>
      <c r="I25" s="24">
        <v>44</v>
      </c>
      <c r="J25" s="24">
        <v>38</v>
      </c>
      <c r="K25" s="24">
        <v>9</v>
      </c>
      <c r="L25" s="24">
        <v>13</v>
      </c>
      <c r="M25" s="15">
        <f t="shared" si="0"/>
        <v>0.89090909090909087</v>
      </c>
      <c r="N25" s="15">
        <f t="shared" si="0"/>
        <v>1.3157894736842106</v>
      </c>
      <c r="O25" s="15">
        <f t="shared" si="0"/>
        <v>0.46153846153846156</v>
      </c>
      <c r="P25" s="15">
        <f t="shared" si="0"/>
        <v>1.25</v>
      </c>
      <c r="Q25" s="15">
        <f t="shared" si="0"/>
        <v>1.1666666666666667</v>
      </c>
    </row>
    <row r="26" spans="2:17" ht="20.100000000000001" customHeight="1" thickBot="1" x14ac:dyDescent="0.25">
      <c r="B26" s="7" t="s">
        <v>17</v>
      </c>
      <c r="C26" s="24">
        <v>283</v>
      </c>
      <c r="D26" s="24">
        <v>115</v>
      </c>
      <c r="E26" s="24">
        <v>79</v>
      </c>
      <c r="F26" s="24">
        <v>48</v>
      </c>
      <c r="G26" s="24">
        <v>41</v>
      </c>
      <c r="H26" s="24">
        <v>371</v>
      </c>
      <c r="I26" s="24">
        <v>160</v>
      </c>
      <c r="J26" s="24">
        <v>116</v>
      </c>
      <c r="K26" s="24">
        <v>59</v>
      </c>
      <c r="L26" s="24">
        <v>36</v>
      </c>
      <c r="M26" s="15">
        <f t="shared" si="0"/>
        <v>0.31095406360424027</v>
      </c>
      <c r="N26" s="15">
        <f t="shared" si="0"/>
        <v>0.39130434782608697</v>
      </c>
      <c r="O26" s="15">
        <f t="shared" si="0"/>
        <v>0.46835443037974683</v>
      </c>
      <c r="P26" s="15">
        <f t="shared" si="0"/>
        <v>0.22916666666666666</v>
      </c>
      <c r="Q26" s="15">
        <f t="shared" si="0"/>
        <v>-0.12195121951219512</v>
      </c>
    </row>
    <row r="27" spans="2:17" ht="20.100000000000001" customHeight="1" thickBot="1" x14ac:dyDescent="0.25">
      <c r="B27" s="8" t="s">
        <v>18</v>
      </c>
      <c r="C27" s="24">
        <v>46</v>
      </c>
      <c r="D27" s="24">
        <v>29</v>
      </c>
      <c r="E27" s="24">
        <v>10</v>
      </c>
      <c r="F27" s="24">
        <v>6</v>
      </c>
      <c r="G27" s="24">
        <v>1</v>
      </c>
      <c r="H27" s="24">
        <v>52</v>
      </c>
      <c r="I27" s="24">
        <v>19</v>
      </c>
      <c r="J27" s="24">
        <v>15</v>
      </c>
      <c r="K27" s="24">
        <v>12</v>
      </c>
      <c r="L27" s="24">
        <v>6</v>
      </c>
      <c r="M27" s="15">
        <f t="shared" si="0"/>
        <v>0.13043478260869565</v>
      </c>
      <c r="N27" s="15">
        <f t="shared" si="0"/>
        <v>-0.34482758620689657</v>
      </c>
      <c r="O27" s="15">
        <f t="shared" si="0"/>
        <v>0.5</v>
      </c>
      <c r="P27" s="15">
        <f t="shared" si="0"/>
        <v>1</v>
      </c>
      <c r="Q27" s="15">
        <f t="shared" si="0"/>
        <v>5</v>
      </c>
    </row>
    <row r="28" spans="2:17" ht="20.100000000000001" customHeight="1" thickBot="1" x14ac:dyDescent="0.25">
      <c r="B28" s="9" t="s">
        <v>19</v>
      </c>
      <c r="C28" s="13">
        <f>SUM(C11:C27)</f>
        <v>7970</v>
      </c>
      <c r="D28" s="13">
        <f t="shared" ref="D28:G28" si="1">SUM(D11:D27)</f>
        <v>3338</v>
      </c>
      <c r="E28" s="13">
        <f t="shared" si="1"/>
        <v>1576</v>
      </c>
      <c r="F28" s="13">
        <f t="shared" si="1"/>
        <v>2014</v>
      </c>
      <c r="G28" s="13">
        <f t="shared" si="1"/>
        <v>1042</v>
      </c>
      <c r="H28" s="13">
        <f>SUM(H11:H27)</f>
        <v>8706</v>
      </c>
      <c r="I28" s="13">
        <f t="shared" ref="I28:L28" si="2">SUM(I11:I27)</f>
        <v>3774</v>
      </c>
      <c r="J28" s="13">
        <f t="shared" si="2"/>
        <v>1929</v>
      </c>
      <c r="K28" s="13">
        <f t="shared" si="2"/>
        <v>1982</v>
      </c>
      <c r="L28" s="13">
        <f t="shared" si="2"/>
        <v>1021</v>
      </c>
      <c r="M28" s="16">
        <f t="shared" si="0"/>
        <v>9.2346298619824338E-2</v>
      </c>
      <c r="N28" s="16">
        <f t="shared" si="0"/>
        <v>0.13061713600958658</v>
      </c>
      <c r="O28" s="16">
        <f t="shared" si="0"/>
        <v>0.22398477157360405</v>
      </c>
      <c r="P28" s="16">
        <f t="shared" si="0"/>
        <v>-1.5888778550148957E-2</v>
      </c>
      <c r="Q28" s="16">
        <f t="shared" si="0"/>
        <v>-2.0153550863723609E-2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4" t="s">
        <v>119</v>
      </c>
      <c r="D9" s="35"/>
      <c r="E9" s="35"/>
      <c r="F9" s="35"/>
      <c r="G9" s="34" t="s">
        <v>120</v>
      </c>
      <c r="H9" s="35"/>
      <c r="I9" s="35"/>
      <c r="J9" s="35"/>
      <c r="K9" s="34" t="s">
        <v>122</v>
      </c>
      <c r="L9" s="35"/>
      <c r="M9" s="35"/>
      <c r="N9" s="35"/>
    </row>
    <row r="10" spans="2:14" ht="44.25" customHeight="1" thickBot="1" x14ac:dyDescent="0.25"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57</v>
      </c>
      <c r="H10" s="11" t="s">
        <v>58</v>
      </c>
      <c r="I10" s="11" t="s">
        <v>59</v>
      </c>
      <c r="J10" s="11" t="s">
        <v>60</v>
      </c>
      <c r="K10" s="11" t="s">
        <v>57</v>
      </c>
      <c r="L10" s="11" t="s">
        <v>58</v>
      </c>
      <c r="M10" s="11" t="s">
        <v>59</v>
      </c>
      <c r="N10" s="11" t="s">
        <v>60</v>
      </c>
    </row>
    <row r="11" spans="2:14" ht="20.100000000000001" customHeight="1" thickBot="1" x14ac:dyDescent="0.25">
      <c r="B11" s="5" t="s">
        <v>2</v>
      </c>
      <c r="C11" s="12">
        <f>SUM(D11:E11)</f>
        <v>877</v>
      </c>
      <c r="D11" s="24">
        <v>476</v>
      </c>
      <c r="E11" s="24">
        <v>401</v>
      </c>
      <c r="F11" s="24">
        <v>500</v>
      </c>
      <c r="G11" s="12">
        <f>SUM(H11:I11)</f>
        <v>968</v>
      </c>
      <c r="H11" s="24">
        <v>546</v>
      </c>
      <c r="I11" s="24">
        <v>422</v>
      </c>
      <c r="J11" s="24">
        <v>656</v>
      </c>
      <c r="K11" s="15">
        <f>IF(C11=0,"-",(G11-C11)/C11)</f>
        <v>0.10376282782212087</v>
      </c>
      <c r="L11" s="15">
        <f>IF(D11=0,"-",(H11-D11)/D11)</f>
        <v>0.14705882352941177</v>
      </c>
      <c r="M11" s="15">
        <f>IF(E11=0,"-",(I11-E11)/E11)</f>
        <v>5.2369077306733167E-2</v>
      </c>
      <c r="N11" s="15">
        <f>IF(F11=0,"-",(J11-F11)/F11)</f>
        <v>0.312</v>
      </c>
    </row>
    <row r="12" spans="2:14" ht="20.100000000000001" customHeight="1" thickBot="1" x14ac:dyDescent="0.25">
      <c r="B12" s="6" t="s">
        <v>3</v>
      </c>
      <c r="C12" s="12">
        <f t="shared" ref="C12:C27" si="0">SUM(D12:E12)</f>
        <v>129</v>
      </c>
      <c r="D12" s="24">
        <v>77</v>
      </c>
      <c r="E12" s="24">
        <v>52</v>
      </c>
      <c r="F12" s="24">
        <v>48</v>
      </c>
      <c r="G12" s="12">
        <f t="shared" ref="G12:G27" si="1">SUM(H12:I12)</f>
        <v>150</v>
      </c>
      <c r="H12" s="24">
        <v>83</v>
      </c>
      <c r="I12" s="24">
        <v>67</v>
      </c>
      <c r="J12" s="24">
        <v>56</v>
      </c>
      <c r="K12" s="15">
        <f t="shared" ref="K12:N28" si="2">IF(C12=0,"-",(G12-C12)/C12)</f>
        <v>0.16279069767441862</v>
      </c>
      <c r="L12" s="15">
        <f t="shared" si="2"/>
        <v>7.792207792207792E-2</v>
      </c>
      <c r="M12" s="15">
        <f t="shared" si="2"/>
        <v>0.28846153846153844</v>
      </c>
      <c r="N12" s="15">
        <f t="shared" si="2"/>
        <v>0.16666666666666666</v>
      </c>
    </row>
    <row r="13" spans="2:14" ht="20.100000000000001" customHeight="1" thickBot="1" x14ac:dyDescent="0.25">
      <c r="B13" s="6" t="s">
        <v>4</v>
      </c>
      <c r="C13" s="12">
        <f t="shared" si="0"/>
        <v>94</v>
      </c>
      <c r="D13" s="24">
        <v>55</v>
      </c>
      <c r="E13" s="24">
        <v>39</v>
      </c>
      <c r="F13" s="24">
        <v>32</v>
      </c>
      <c r="G13" s="12">
        <f t="shared" si="1"/>
        <v>143</v>
      </c>
      <c r="H13" s="24">
        <v>84</v>
      </c>
      <c r="I13" s="24">
        <v>59</v>
      </c>
      <c r="J13" s="24">
        <v>66</v>
      </c>
      <c r="K13" s="15">
        <f t="shared" si="2"/>
        <v>0.52127659574468088</v>
      </c>
      <c r="L13" s="15">
        <f t="shared" si="2"/>
        <v>0.52727272727272723</v>
      </c>
      <c r="M13" s="15">
        <f t="shared" si="2"/>
        <v>0.51282051282051277</v>
      </c>
      <c r="N13" s="15">
        <f t="shared" si="2"/>
        <v>1.0625</v>
      </c>
    </row>
    <row r="14" spans="2:14" ht="20.100000000000001" customHeight="1" thickBot="1" x14ac:dyDescent="0.25">
      <c r="B14" s="6" t="s">
        <v>5</v>
      </c>
      <c r="C14" s="12">
        <f t="shared" si="0"/>
        <v>187</v>
      </c>
      <c r="D14" s="24">
        <v>152</v>
      </c>
      <c r="E14" s="24">
        <v>35</v>
      </c>
      <c r="F14" s="24">
        <v>46</v>
      </c>
      <c r="G14" s="12">
        <f t="shared" si="1"/>
        <v>206</v>
      </c>
      <c r="H14" s="24">
        <v>158</v>
      </c>
      <c r="I14" s="24">
        <v>48</v>
      </c>
      <c r="J14" s="24">
        <v>66</v>
      </c>
      <c r="K14" s="15">
        <f t="shared" si="2"/>
        <v>0.10160427807486631</v>
      </c>
      <c r="L14" s="15">
        <f t="shared" si="2"/>
        <v>3.9473684210526314E-2</v>
      </c>
      <c r="M14" s="15">
        <f t="shared" si="2"/>
        <v>0.37142857142857144</v>
      </c>
      <c r="N14" s="15">
        <f t="shared" si="2"/>
        <v>0.43478260869565216</v>
      </c>
    </row>
    <row r="15" spans="2:14" ht="20.100000000000001" customHeight="1" thickBot="1" x14ac:dyDescent="0.25">
      <c r="B15" s="6" t="s">
        <v>6</v>
      </c>
      <c r="C15" s="12">
        <f t="shared" si="0"/>
        <v>118</v>
      </c>
      <c r="D15" s="24">
        <v>61</v>
      </c>
      <c r="E15" s="24">
        <v>57</v>
      </c>
      <c r="F15" s="24">
        <v>81</v>
      </c>
      <c r="G15" s="12">
        <f t="shared" si="1"/>
        <v>147</v>
      </c>
      <c r="H15" s="24">
        <v>98</v>
      </c>
      <c r="I15" s="24">
        <v>49</v>
      </c>
      <c r="J15" s="24">
        <v>69</v>
      </c>
      <c r="K15" s="15">
        <f t="shared" si="2"/>
        <v>0.24576271186440679</v>
      </c>
      <c r="L15" s="15">
        <f t="shared" si="2"/>
        <v>0.60655737704918034</v>
      </c>
      <c r="M15" s="15">
        <f t="shared" si="2"/>
        <v>-0.14035087719298245</v>
      </c>
      <c r="N15" s="15">
        <f t="shared" si="2"/>
        <v>-0.14814814814814814</v>
      </c>
    </row>
    <row r="16" spans="2:14" ht="20.100000000000001" customHeight="1" thickBot="1" x14ac:dyDescent="0.25">
      <c r="B16" s="6" t="s">
        <v>7</v>
      </c>
      <c r="C16" s="12">
        <f t="shared" si="0"/>
        <v>63</v>
      </c>
      <c r="D16" s="24">
        <v>36</v>
      </c>
      <c r="E16" s="24">
        <v>27</v>
      </c>
      <c r="F16" s="24">
        <v>23</v>
      </c>
      <c r="G16" s="12">
        <f t="shared" si="1"/>
        <v>68</v>
      </c>
      <c r="H16" s="24">
        <v>37</v>
      </c>
      <c r="I16" s="24">
        <v>31</v>
      </c>
      <c r="J16" s="24">
        <v>55</v>
      </c>
      <c r="K16" s="15">
        <f t="shared" si="2"/>
        <v>7.9365079365079361E-2</v>
      </c>
      <c r="L16" s="15">
        <f t="shared" si="2"/>
        <v>2.7777777777777776E-2</v>
      </c>
      <c r="M16" s="15">
        <f t="shared" si="2"/>
        <v>0.14814814814814814</v>
      </c>
      <c r="N16" s="15">
        <f t="shared" si="2"/>
        <v>1.3913043478260869</v>
      </c>
    </row>
    <row r="17" spans="2:14" ht="20.100000000000001" customHeight="1" thickBot="1" x14ac:dyDescent="0.25">
      <c r="B17" s="6" t="s">
        <v>8</v>
      </c>
      <c r="C17" s="12">
        <f t="shared" si="0"/>
        <v>193</v>
      </c>
      <c r="D17" s="24">
        <v>113</v>
      </c>
      <c r="E17" s="24">
        <v>80</v>
      </c>
      <c r="F17" s="24">
        <v>139</v>
      </c>
      <c r="G17" s="12">
        <f t="shared" si="1"/>
        <v>223</v>
      </c>
      <c r="H17" s="24">
        <v>137</v>
      </c>
      <c r="I17" s="24">
        <v>86</v>
      </c>
      <c r="J17" s="24">
        <v>91</v>
      </c>
      <c r="K17" s="15">
        <f t="shared" si="2"/>
        <v>0.15544041450777202</v>
      </c>
      <c r="L17" s="15">
        <f t="shared" si="2"/>
        <v>0.21238938053097345</v>
      </c>
      <c r="M17" s="15">
        <f t="shared" si="2"/>
        <v>7.4999999999999997E-2</v>
      </c>
      <c r="N17" s="15">
        <f t="shared" si="2"/>
        <v>-0.34532374100719426</v>
      </c>
    </row>
    <row r="18" spans="2:14" ht="20.100000000000001" customHeight="1" thickBot="1" x14ac:dyDescent="0.25">
      <c r="B18" s="6" t="s">
        <v>9</v>
      </c>
      <c r="C18" s="12">
        <f t="shared" si="0"/>
        <v>173</v>
      </c>
      <c r="D18" s="24">
        <v>91</v>
      </c>
      <c r="E18" s="24">
        <v>82</v>
      </c>
      <c r="F18" s="24">
        <v>117</v>
      </c>
      <c r="G18" s="12">
        <f t="shared" si="1"/>
        <v>216</v>
      </c>
      <c r="H18" s="24">
        <v>118</v>
      </c>
      <c r="I18" s="24">
        <v>98</v>
      </c>
      <c r="J18" s="24">
        <v>138</v>
      </c>
      <c r="K18" s="15">
        <f t="shared" si="2"/>
        <v>0.24855491329479767</v>
      </c>
      <c r="L18" s="15">
        <f t="shared" si="2"/>
        <v>0.2967032967032967</v>
      </c>
      <c r="M18" s="15">
        <f t="shared" si="2"/>
        <v>0.1951219512195122</v>
      </c>
      <c r="N18" s="15">
        <f t="shared" si="2"/>
        <v>0.17948717948717949</v>
      </c>
    </row>
    <row r="19" spans="2:14" ht="20.100000000000001" customHeight="1" thickBot="1" x14ac:dyDescent="0.25">
      <c r="B19" s="6" t="s">
        <v>10</v>
      </c>
      <c r="C19" s="12">
        <f t="shared" si="0"/>
        <v>920</v>
      </c>
      <c r="D19" s="24">
        <v>459</v>
      </c>
      <c r="E19" s="24">
        <v>461</v>
      </c>
      <c r="F19" s="24">
        <v>733</v>
      </c>
      <c r="G19" s="12">
        <f t="shared" si="1"/>
        <v>895</v>
      </c>
      <c r="H19" s="24">
        <v>465</v>
      </c>
      <c r="I19" s="24">
        <v>430</v>
      </c>
      <c r="J19" s="24">
        <v>657</v>
      </c>
      <c r="K19" s="15">
        <f t="shared" si="2"/>
        <v>-2.717391304347826E-2</v>
      </c>
      <c r="L19" s="15">
        <f t="shared" si="2"/>
        <v>1.3071895424836602E-2</v>
      </c>
      <c r="M19" s="15">
        <f t="shared" si="2"/>
        <v>-6.7245119305856832E-2</v>
      </c>
      <c r="N19" s="15">
        <f t="shared" si="2"/>
        <v>-0.10368349249658936</v>
      </c>
    </row>
    <row r="20" spans="2:14" ht="20.100000000000001" customHeight="1" thickBot="1" x14ac:dyDescent="0.25">
      <c r="B20" s="6" t="s">
        <v>11</v>
      </c>
      <c r="C20" s="12">
        <f t="shared" si="0"/>
        <v>648</v>
      </c>
      <c r="D20" s="24">
        <v>394</v>
      </c>
      <c r="E20" s="24">
        <v>254</v>
      </c>
      <c r="F20" s="24">
        <v>354</v>
      </c>
      <c r="G20" s="12">
        <f t="shared" si="1"/>
        <v>787</v>
      </c>
      <c r="H20" s="24">
        <v>449</v>
      </c>
      <c r="I20" s="24">
        <v>338</v>
      </c>
      <c r="J20" s="24">
        <v>347</v>
      </c>
      <c r="K20" s="15">
        <f t="shared" si="2"/>
        <v>0.21450617283950618</v>
      </c>
      <c r="L20" s="15">
        <f t="shared" si="2"/>
        <v>0.13959390862944163</v>
      </c>
      <c r="M20" s="15">
        <f t="shared" si="2"/>
        <v>0.33070866141732286</v>
      </c>
      <c r="N20" s="15">
        <f t="shared" si="2"/>
        <v>-1.977401129943503E-2</v>
      </c>
    </row>
    <row r="21" spans="2:14" ht="20.100000000000001" customHeight="1" thickBot="1" x14ac:dyDescent="0.25">
      <c r="B21" s="6" t="s">
        <v>12</v>
      </c>
      <c r="C21" s="12">
        <f t="shared" si="0"/>
        <v>79</v>
      </c>
      <c r="D21" s="24">
        <v>61</v>
      </c>
      <c r="E21" s="24">
        <v>18</v>
      </c>
      <c r="F21" s="24">
        <v>10</v>
      </c>
      <c r="G21" s="12">
        <f t="shared" si="1"/>
        <v>89</v>
      </c>
      <c r="H21" s="24">
        <v>74</v>
      </c>
      <c r="I21" s="24">
        <v>15</v>
      </c>
      <c r="J21" s="24">
        <v>16</v>
      </c>
      <c r="K21" s="15">
        <f t="shared" si="2"/>
        <v>0.12658227848101267</v>
      </c>
      <c r="L21" s="15">
        <f t="shared" si="2"/>
        <v>0.21311475409836064</v>
      </c>
      <c r="M21" s="15">
        <f t="shared" si="2"/>
        <v>-0.16666666666666666</v>
      </c>
      <c r="N21" s="15">
        <f t="shared" si="2"/>
        <v>0.6</v>
      </c>
    </row>
    <row r="22" spans="2:14" ht="20.100000000000001" customHeight="1" thickBot="1" x14ac:dyDescent="0.25">
      <c r="B22" s="6" t="s">
        <v>13</v>
      </c>
      <c r="C22" s="12">
        <f t="shared" si="0"/>
        <v>239</v>
      </c>
      <c r="D22" s="24">
        <v>149</v>
      </c>
      <c r="E22" s="24">
        <v>90</v>
      </c>
      <c r="F22" s="24">
        <v>102</v>
      </c>
      <c r="G22" s="12">
        <f t="shared" si="1"/>
        <v>275</v>
      </c>
      <c r="H22" s="24">
        <v>161</v>
      </c>
      <c r="I22" s="24">
        <v>114</v>
      </c>
      <c r="J22" s="24">
        <v>72</v>
      </c>
      <c r="K22" s="15">
        <f t="shared" si="2"/>
        <v>0.15062761506276151</v>
      </c>
      <c r="L22" s="15">
        <f t="shared" si="2"/>
        <v>8.0536912751677847E-2</v>
      </c>
      <c r="M22" s="15">
        <f t="shared" si="2"/>
        <v>0.26666666666666666</v>
      </c>
      <c r="N22" s="15">
        <f t="shared" si="2"/>
        <v>-0.29411764705882354</v>
      </c>
    </row>
    <row r="23" spans="2:14" ht="20.100000000000001" customHeight="1" thickBot="1" x14ac:dyDescent="0.25">
      <c r="B23" s="6" t="s">
        <v>14</v>
      </c>
      <c r="C23" s="12">
        <f t="shared" si="0"/>
        <v>731</v>
      </c>
      <c r="D23" s="24">
        <v>434</v>
      </c>
      <c r="E23" s="24">
        <v>297</v>
      </c>
      <c r="F23" s="24">
        <v>551</v>
      </c>
      <c r="G23" s="12">
        <f t="shared" si="1"/>
        <v>934</v>
      </c>
      <c r="H23" s="24">
        <v>564</v>
      </c>
      <c r="I23" s="24">
        <v>370</v>
      </c>
      <c r="J23" s="24">
        <v>431</v>
      </c>
      <c r="K23" s="15">
        <f t="shared" si="2"/>
        <v>0.27770177838577292</v>
      </c>
      <c r="L23" s="15">
        <f t="shared" si="2"/>
        <v>0.29953917050691242</v>
      </c>
      <c r="M23" s="15">
        <f t="shared" si="2"/>
        <v>0.24579124579124578</v>
      </c>
      <c r="N23" s="15">
        <f t="shared" si="2"/>
        <v>-0.21778584392014519</v>
      </c>
    </row>
    <row r="24" spans="2:14" ht="20.100000000000001" customHeight="1" thickBot="1" x14ac:dyDescent="0.25">
      <c r="B24" s="6" t="s">
        <v>15</v>
      </c>
      <c r="C24" s="12">
        <f t="shared" si="0"/>
        <v>121</v>
      </c>
      <c r="D24" s="24">
        <v>97</v>
      </c>
      <c r="E24" s="24">
        <v>24</v>
      </c>
      <c r="F24" s="24">
        <v>81</v>
      </c>
      <c r="G24" s="12">
        <f t="shared" si="1"/>
        <v>181</v>
      </c>
      <c r="H24" s="24">
        <v>146</v>
      </c>
      <c r="I24" s="24">
        <v>35</v>
      </c>
      <c r="J24" s="24">
        <v>73</v>
      </c>
      <c r="K24" s="15">
        <f t="shared" si="2"/>
        <v>0.49586776859504134</v>
      </c>
      <c r="L24" s="15">
        <f t="shared" si="2"/>
        <v>0.50515463917525771</v>
      </c>
      <c r="M24" s="15">
        <f t="shared" si="2"/>
        <v>0.45833333333333331</v>
      </c>
      <c r="N24" s="15">
        <f t="shared" si="2"/>
        <v>-9.8765432098765427E-2</v>
      </c>
    </row>
    <row r="25" spans="2:14" ht="20.100000000000001" customHeight="1" thickBot="1" x14ac:dyDescent="0.25">
      <c r="B25" s="6" t="s">
        <v>16</v>
      </c>
      <c r="C25" s="12">
        <f t="shared" si="0"/>
        <v>45</v>
      </c>
      <c r="D25" s="24">
        <v>36</v>
      </c>
      <c r="E25" s="24">
        <v>9</v>
      </c>
      <c r="F25" s="24">
        <v>10</v>
      </c>
      <c r="G25" s="12">
        <f t="shared" si="1"/>
        <v>82</v>
      </c>
      <c r="H25" s="24">
        <v>54</v>
      </c>
      <c r="I25" s="24">
        <v>28</v>
      </c>
      <c r="J25" s="24">
        <v>22</v>
      </c>
      <c r="K25" s="15">
        <f t="shared" si="2"/>
        <v>0.82222222222222219</v>
      </c>
      <c r="L25" s="15">
        <f t="shared" si="2"/>
        <v>0.5</v>
      </c>
      <c r="M25" s="15">
        <f t="shared" si="2"/>
        <v>2.1111111111111112</v>
      </c>
      <c r="N25" s="15">
        <f t="shared" si="2"/>
        <v>1.2</v>
      </c>
    </row>
    <row r="26" spans="2:14" ht="20.100000000000001" customHeight="1" thickBot="1" x14ac:dyDescent="0.25">
      <c r="B26" s="7" t="s">
        <v>17</v>
      </c>
      <c r="C26" s="12">
        <f t="shared" si="0"/>
        <v>194</v>
      </c>
      <c r="D26" s="24">
        <v>136</v>
      </c>
      <c r="E26" s="24">
        <v>58</v>
      </c>
      <c r="F26" s="24">
        <v>82</v>
      </c>
      <c r="G26" s="12">
        <f t="shared" si="1"/>
        <v>273</v>
      </c>
      <c r="H26" s="24">
        <v>199</v>
      </c>
      <c r="I26" s="24">
        <v>74</v>
      </c>
      <c r="J26" s="24">
        <v>89</v>
      </c>
      <c r="K26" s="15">
        <f t="shared" si="2"/>
        <v>0.40721649484536082</v>
      </c>
      <c r="L26" s="15">
        <f t="shared" si="2"/>
        <v>0.46323529411764708</v>
      </c>
      <c r="M26" s="15">
        <f t="shared" si="2"/>
        <v>0.27586206896551724</v>
      </c>
      <c r="N26" s="15">
        <f t="shared" si="2"/>
        <v>8.5365853658536592E-2</v>
      </c>
    </row>
    <row r="27" spans="2:14" ht="20.100000000000001" customHeight="1" thickBot="1" x14ac:dyDescent="0.25">
      <c r="B27" s="8" t="s">
        <v>18</v>
      </c>
      <c r="C27" s="12">
        <f t="shared" si="0"/>
        <v>39</v>
      </c>
      <c r="D27" s="24">
        <v>10</v>
      </c>
      <c r="E27" s="24">
        <v>29</v>
      </c>
      <c r="F27" s="24">
        <v>7</v>
      </c>
      <c r="G27" s="12">
        <f t="shared" si="1"/>
        <v>34</v>
      </c>
      <c r="H27" s="24">
        <v>26</v>
      </c>
      <c r="I27" s="24">
        <v>8</v>
      </c>
      <c r="J27" s="24">
        <v>18</v>
      </c>
      <c r="K27" s="15">
        <f t="shared" si="2"/>
        <v>-0.12820512820512819</v>
      </c>
      <c r="L27" s="15">
        <f t="shared" si="2"/>
        <v>1.6</v>
      </c>
      <c r="M27" s="15">
        <f t="shared" si="2"/>
        <v>-0.72413793103448276</v>
      </c>
      <c r="N27" s="15">
        <f t="shared" si="2"/>
        <v>1.5714285714285714</v>
      </c>
    </row>
    <row r="28" spans="2:14" ht="20.100000000000001" customHeight="1" thickBot="1" x14ac:dyDescent="0.25">
      <c r="B28" s="9" t="s">
        <v>19</v>
      </c>
      <c r="C28" s="13">
        <f>SUM(C11:C27)</f>
        <v>4850</v>
      </c>
      <c r="D28" s="13">
        <f t="shared" ref="D28:F28" si="3">SUM(D11:D27)</f>
        <v>2837</v>
      </c>
      <c r="E28" s="13">
        <f t="shared" si="3"/>
        <v>2013</v>
      </c>
      <c r="F28" s="13">
        <f t="shared" si="3"/>
        <v>2916</v>
      </c>
      <c r="G28" s="13">
        <f>SUM(G11:G27)</f>
        <v>5671</v>
      </c>
      <c r="H28" s="13">
        <f>SUM(H11:H27)</f>
        <v>3399</v>
      </c>
      <c r="I28" s="13">
        <f t="shared" ref="I28:J28" si="4">SUM(I11:I27)</f>
        <v>2272</v>
      </c>
      <c r="J28" s="13">
        <f t="shared" si="4"/>
        <v>2922</v>
      </c>
      <c r="K28" s="16">
        <f t="shared" si="2"/>
        <v>0.16927835051546392</v>
      </c>
      <c r="L28" s="16">
        <f t="shared" si="2"/>
        <v>0.19809658089531196</v>
      </c>
      <c r="M28" s="16">
        <f t="shared" si="2"/>
        <v>0.12866368604073522</v>
      </c>
      <c r="N28" s="16">
        <f t="shared" si="2"/>
        <v>2.05761316872428E-3</v>
      </c>
    </row>
    <row r="29" spans="2:14" x14ac:dyDescent="0.2">
      <c r="D29" s="23"/>
      <c r="E29" s="23"/>
      <c r="F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topLeftCell="A28"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4" t="s">
        <v>123</v>
      </c>
      <c r="D9" s="35"/>
      <c r="E9" s="35"/>
      <c r="F9" s="34" t="s">
        <v>124</v>
      </c>
      <c r="G9" s="35"/>
      <c r="H9" s="35"/>
      <c r="I9" s="34" t="s">
        <v>125</v>
      </c>
      <c r="J9" s="35"/>
      <c r="K9" s="35"/>
      <c r="L9" s="34" t="s">
        <v>126</v>
      </c>
      <c r="M9" s="35"/>
      <c r="N9" s="35"/>
    </row>
    <row r="10" spans="2:14" ht="44.25" customHeight="1" thickBot="1" x14ac:dyDescent="0.25"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63</v>
      </c>
      <c r="H10" s="11" t="s">
        <v>64</v>
      </c>
      <c r="I10" s="11" t="s">
        <v>62</v>
      </c>
      <c r="J10" s="11" t="s">
        <v>63</v>
      </c>
      <c r="K10" s="11" t="s">
        <v>64</v>
      </c>
      <c r="L10" s="11" t="s">
        <v>65</v>
      </c>
      <c r="M10" s="11" t="s">
        <v>63</v>
      </c>
      <c r="N10" s="11" t="s">
        <v>64</v>
      </c>
    </row>
    <row r="11" spans="2:14" ht="20.100000000000001" customHeight="1" thickBot="1" x14ac:dyDescent="0.25">
      <c r="B11" s="5" t="s">
        <v>2</v>
      </c>
      <c r="C11" s="25">
        <v>25</v>
      </c>
      <c r="D11" s="25">
        <v>22</v>
      </c>
      <c r="E11" s="25">
        <v>3</v>
      </c>
      <c r="F11" s="25">
        <v>1</v>
      </c>
      <c r="G11" s="25">
        <v>1</v>
      </c>
      <c r="H11" s="25">
        <v>0</v>
      </c>
      <c r="I11" s="25">
        <v>13</v>
      </c>
      <c r="J11" s="25">
        <v>12</v>
      </c>
      <c r="K11" s="25">
        <v>1</v>
      </c>
      <c r="L11" s="25">
        <v>2</v>
      </c>
      <c r="M11" s="25">
        <v>2</v>
      </c>
      <c r="N11" s="25">
        <v>0</v>
      </c>
    </row>
    <row r="12" spans="2:14" ht="20.100000000000001" customHeight="1" thickBot="1" x14ac:dyDescent="0.25">
      <c r="B12" s="6" t="s">
        <v>3</v>
      </c>
      <c r="C12" s="25">
        <v>3</v>
      </c>
      <c r="D12" s="25">
        <v>0</v>
      </c>
      <c r="E12" s="25">
        <v>3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</row>
    <row r="13" spans="2:14" ht="20.100000000000001" customHeight="1" thickBot="1" x14ac:dyDescent="0.25">
      <c r="B13" s="6" t="s">
        <v>4</v>
      </c>
      <c r="C13" s="25">
        <v>2</v>
      </c>
      <c r="D13" s="25">
        <v>2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</row>
    <row r="14" spans="2:14" ht="20.100000000000001" customHeight="1" thickBot="1" x14ac:dyDescent="0.25">
      <c r="B14" s="6" t="s">
        <v>5</v>
      </c>
      <c r="C14" s="25">
        <v>6</v>
      </c>
      <c r="D14" s="25">
        <v>3</v>
      </c>
      <c r="E14" s="25">
        <v>3</v>
      </c>
      <c r="F14" s="25">
        <v>1</v>
      </c>
      <c r="G14" s="25">
        <v>0</v>
      </c>
      <c r="H14" s="25">
        <v>1</v>
      </c>
      <c r="I14" s="25">
        <v>4</v>
      </c>
      <c r="J14" s="25">
        <v>3</v>
      </c>
      <c r="K14" s="25">
        <v>1</v>
      </c>
      <c r="L14" s="25">
        <v>2</v>
      </c>
      <c r="M14" s="25">
        <v>2</v>
      </c>
      <c r="N14" s="25">
        <v>0</v>
      </c>
    </row>
    <row r="15" spans="2:14" ht="20.100000000000001" customHeight="1" thickBot="1" x14ac:dyDescent="0.25">
      <c r="B15" s="6" t="s">
        <v>6</v>
      </c>
      <c r="C15" s="25">
        <v>7</v>
      </c>
      <c r="D15" s="25">
        <v>6</v>
      </c>
      <c r="E15" s="25">
        <v>1</v>
      </c>
      <c r="F15" s="25">
        <v>0</v>
      </c>
      <c r="G15" s="25">
        <v>0</v>
      </c>
      <c r="H15" s="25">
        <v>0</v>
      </c>
      <c r="I15" s="25">
        <v>2</v>
      </c>
      <c r="J15" s="25">
        <v>2</v>
      </c>
      <c r="K15" s="25">
        <v>0</v>
      </c>
      <c r="L15" s="25">
        <v>0</v>
      </c>
      <c r="M15" s="25">
        <v>0</v>
      </c>
      <c r="N15" s="25">
        <v>0</v>
      </c>
    </row>
    <row r="16" spans="2:14" ht="20.100000000000001" customHeight="1" thickBot="1" x14ac:dyDescent="0.25">
      <c r="B16" s="6" t="s">
        <v>7</v>
      </c>
      <c r="C16" s="25">
        <v>0</v>
      </c>
      <c r="D16" s="25">
        <v>0</v>
      </c>
      <c r="E16" s="25">
        <v>0</v>
      </c>
      <c r="F16" s="25">
        <v>1</v>
      </c>
      <c r="G16" s="25">
        <v>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</row>
    <row r="17" spans="2:14" ht="20.100000000000001" customHeight="1" thickBot="1" x14ac:dyDescent="0.25">
      <c r="B17" s="6" t="s">
        <v>8</v>
      </c>
      <c r="C17" s="25">
        <v>1</v>
      </c>
      <c r="D17" s="25">
        <v>0</v>
      </c>
      <c r="E17" s="25">
        <v>1</v>
      </c>
      <c r="F17" s="25">
        <v>0</v>
      </c>
      <c r="G17" s="25">
        <v>0</v>
      </c>
      <c r="H17" s="25">
        <v>0</v>
      </c>
      <c r="I17" s="25">
        <v>6</v>
      </c>
      <c r="J17" s="25">
        <v>6</v>
      </c>
      <c r="K17" s="25">
        <v>0</v>
      </c>
      <c r="L17" s="25">
        <v>0</v>
      </c>
      <c r="M17" s="25">
        <v>0</v>
      </c>
      <c r="N17" s="25">
        <v>0</v>
      </c>
    </row>
    <row r="18" spans="2:14" ht="20.100000000000001" customHeight="1" thickBot="1" x14ac:dyDescent="0.25">
      <c r="B18" s="6" t="s">
        <v>9</v>
      </c>
      <c r="C18" s="25">
        <v>3</v>
      </c>
      <c r="D18" s="25">
        <v>3</v>
      </c>
      <c r="E18" s="25">
        <v>0</v>
      </c>
      <c r="F18" s="25">
        <v>0</v>
      </c>
      <c r="G18" s="25">
        <v>0</v>
      </c>
      <c r="H18" s="25">
        <v>0</v>
      </c>
      <c r="I18" s="25">
        <v>3</v>
      </c>
      <c r="J18" s="25">
        <v>2</v>
      </c>
      <c r="K18" s="25">
        <v>1</v>
      </c>
      <c r="L18" s="25">
        <v>1</v>
      </c>
      <c r="M18" s="25">
        <v>1</v>
      </c>
      <c r="N18" s="25">
        <v>0</v>
      </c>
    </row>
    <row r="19" spans="2:14" ht="20.100000000000001" customHeight="1" thickBot="1" x14ac:dyDescent="0.25">
      <c r="B19" s="6" t="s">
        <v>10</v>
      </c>
      <c r="C19" s="25">
        <v>6</v>
      </c>
      <c r="D19" s="25">
        <v>4</v>
      </c>
      <c r="E19" s="25">
        <v>2</v>
      </c>
      <c r="F19" s="25">
        <v>0</v>
      </c>
      <c r="G19" s="25">
        <v>0</v>
      </c>
      <c r="H19" s="25">
        <v>0</v>
      </c>
      <c r="I19" s="25">
        <v>4</v>
      </c>
      <c r="J19" s="25">
        <v>2</v>
      </c>
      <c r="K19" s="25">
        <v>2</v>
      </c>
      <c r="L19" s="25">
        <v>0</v>
      </c>
      <c r="M19" s="25">
        <v>0</v>
      </c>
      <c r="N19" s="25">
        <v>0</v>
      </c>
    </row>
    <row r="20" spans="2:14" ht="20.100000000000001" customHeight="1" thickBot="1" x14ac:dyDescent="0.25">
      <c r="B20" s="6" t="s">
        <v>11</v>
      </c>
      <c r="C20" s="25">
        <v>10</v>
      </c>
      <c r="D20" s="25">
        <v>9</v>
      </c>
      <c r="E20" s="25">
        <v>1</v>
      </c>
      <c r="F20" s="25">
        <v>1</v>
      </c>
      <c r="G20" s="25">
        <v>0</v>
      </c>
      <c r="H20" s="25">
        <v>1</v>
      </c>
      <c r="I20" s="25">
        <v>10</v>
      </c>
      <c r="J20" s="25">
        <v>8</v>
      </c>
      <c r="K20" s="25">
        <v>2</v>
      </c>
      <c r="L20" s="25">
        <v>1</v>
      </c>
      <c r="M20" s="25">
        <v>1</v>
      </c>
      <c r="N20" s="25">
        <v>0</v>
      </c>
    </row>
    <row r="21" spans="2:14" ht="20.100000000000001" customHeight="1" thickBot="1" x14ac:dyDescent="0.25">
      <c r="B21" s="6" t="s">
        <v>12</v>
      </c>
      <c r="C21" s="25">
        <v>1</v>
      </c>
      <c r="D21" s="25">
        <v>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</row>
    <row r="22" spans="2:14" ht="20.100000000000001" customHeight="1" thickBot="1" x14ac:dyDescent="0.25">
      <c r="B22" s="6" t="s">
        <v>13</v>
      </c>
      <c r="C22" s="25">
        <v>5</v>
      </c>
      <c r="D22" s="25">
        <v>4</v>
      </c>
      <c r="E22" s="25">
        <v>1</v>
      </c>
      <c r="F22" s="25">
        <v>1</v>
      </c>
      <c r="G22" s="25">
        <v>1</v>
      </c>
      <c r="H22" s="25">
        <v>0</v>
      </c>
      <c r="I22" s="25">
        <v>2</v>
      </c>
      <c r="J22" s="25">
        <v>2</v>
      </c>
      <c r="K22" s="25">
        <v>0</v>
      </c>
      <c r="L22" s="25">
        <v>0</v>
      </c>
      <c r="M22" s="25">
        <v>0</v>
      </c>
      <c r="N22" s="25">
        <v>0</v>
      </c>
    </row>
    <row r="23" spans="2:14" ht="20.100000000000001" customHeight="1" thickBot="1" x14ac:dyDescent="0.25">
      <c r="B23" s="6" t="s">
        <v>14</v>
      </c>
      <c r="C23" s="25">
        <v>1</v>
      </c>
      <c r="D23" s="25">
        <v>0</v>
      </c>
      <c r="E23" s="25">
        <v>1</v>
      </c>
      <c r="F23" s="25">
        <v>0</v>
      </c>
      <c r="G23" s="25">
        <v>0</v>
      </c>
      <c r="H23" s="25">
        <v>0</v>
      </c>
      <c r="I23" s="25">
        <v>2</v>
      </c>
      <c r="J23" s="25">
        <v>1</v>
      </c>
      <c r="K23" s="25">
        <v>1</v>
      </c>
      <c r="L23" s="25">
        <v>1</v>
      </c>
      <c r="M23" s="25">
        <v>1</v>
      </c>
      <c r="N23" s="25">
        <v>0</v>
      </c>
    </row>
    <row r="24" spans="2:14" ht="20.100000000000001" customHeight="1" thickBot="1" x14ac:dyDescent="0.25">
      <c r="B24" s="6" t="s">
        <v>15</v>
      </c>
      <c r="C24" s="25">
        <v>3</v>
      </c>
      <c r="D24" s="25">
        <v>3</v>
      </c>
      <c r="E24" s="25">
        <v>0</v>
      </c>
      <c r="F24" s="25">
        <v>0</v>
      </c>
      <c r="G24" s="25">
        <v>0</v>
      </c>
      <c r="H24" s="25">
        <v>0</v>
      </c>
      <c r="I24" s="25">
        <v>6</v>
      </c>
      <c r="J24" s="25">
        <v>6</v>
      </c>
      <c r="K24" s="25">
        <v>0</v>
      </c>
      <c r="L24" s="25">
        <v>0</v>
      </c>
      <c r="M24" s="25">
        <v>0</v>
      </c>
      <c r="N24" s="25">
        <v>0</v>
      </c>
    </row>
    <row r="25" spans="2:14" ht="20.100000000000001" customHeight="1" thickBot="1" x14ac:dyDescent="0.25">
      <c r="B25" s="6" t="s">
        <v>16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</row>
    <row r="26" spans="2:14" ht="20.100000000000001" customHeight="1" thickBot="1" x14ac:dyDescent="0.25">
      <c r="B26" s="7" t="s">
        <v>17</v>
      </c>
      <c r="C26" s="25">
        <v>4</v>
      </c>
      <c r="D26" s="25">
        <v>2</v>
      </c>
      <c r="E26" s="25">
        <v>2</v>
      </c>
      <c r="F26" s="25">
        <v>0</v>
      </c>
      <c r="G26" s="25">
        <v>0</v>
      </c>
      <c r="H26" s="25">
        <v>0</v>
      </c>
      <c r="I26" s="25">
        <v>5</v>
      </c>
      <c r="J26" s="25">
        <v>4</v>
      </c>
      <c r="K26" s="25">
        <v>1</v>
      </c>
      <c r="L26" s="25">
        <v>0</v>
      </c>
      <c r="M26" s="25">
        <v>0</v>
      </c>
      <c r="N26" s="25">
        <v>0</v>
      </c>
    </row>
    <row r="27" spans="2:14" ht="20.100000000000001" customHeight="1" thickBot="1" x14ac:dyDescent="0.25">
      <c r="B27" s="8" t="s">
        <v>18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</row>
    <row r="28" spans="2:14" ht="20.100000000000001" customHeight="1" thickBot="1" x14ac:dyDescent="0.25">
      <c r="B28" s="9" t="s">
        <v>19</v>
      </c>
      <c r="C28" s="13">
        <f>SUM(C11:C27)</f>
        <v>77</v>
      </c>
      <c r="D28" s="13">
        <f t="shared" ref="D28:N28" si="0">SUM(D11:D27)</f>
        <v>59</v>
      </c>
      <c r="E28" s="13">
        <f t="shared" si="0"/>
        <v>18</v>
      </c>
      <c r="F28" s="13">
        <f t="shared" si="0"/>
        <v>5</v>
      </c>
      <c r="G28" s="13">
        <f t="shared" si="0"/>
        <v>3</v>
      </c>
      <c r="H28" s="13">
        <f t="shared" si="0"/>
        <v>2</v>
      </c>
      <c r="I28" s="13">
        <f t="shared" si="0"/>
        <v>57</v>
      </c>
      <c r="J28" s="13">
        <f t="shared" si="0"/>
        <v>48</v>
      </c>
      <c r="K28" s="13">
        <f t="shared" si="0"/>
        <v>9</v>
      </c>
      <c r="L28" s="13">
        <f t="shared" si="0"/>
        <v>7</v>
      </c>
      <c r="M28" s="13">
        <f t="shared" si="0"/>
        <v>7</v>
      </c>
      <c r="N28" s="13">
        <f t="shared" si="0"/>
        <v>0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2" spans="2:14" ht="62.25" customHeight="1" thickBot="1" x14ac:dyDescent="0.25">
      <c r="C32" s="34" t="s">
        <v>127</v>
      </c>
      <c r="D32" s="35"/>
      <c r="E32" s="35"/>
      <c r="F32" s="34" t="s">
        <v>128</v>
      </c>
      <c r="G32" s="35"/>
      <c r="H32" s="35"/>
    </row>
    <row r="33" spans="2:8" ht="44.25" customHeight="1" thickBot="1" x14ac:dyDescent="0.25">
      <c r="C33" s="11" t="s">
        <v>65</v>
      </c>
      <c r="D33" s="11" t="s">
        <v>63</v>
      </c>
      <c r="E33" s="11" t="s">
        <v>64</v>
      </c>
      <c r="F33" s="11" t="s">
        <v>65</v>
      </c>
      <c r="G33" s="11" t="s">
        <v>63</v>
      </c>
      <c r="H33" s="11" t="s">
        <v>64</v>
      </c>
    </row>
    <row r="34" spans="2:8" ht="20.100000000000001" customHeight="1" thickBot="1" x14ac:dyDescent="0.25">
      <c r="B34" s="5" t="s">
        <v>2</v>
      </c>
      <c r="C34" s="15">
        <f t="shared" ref="C34:H49" si="1">IF(C11=0,"-",IF(I11=0,"-",(I11-C11)/C11))</f>
        <v>-0.48</v>
      </c>
      <c r="D34" s="15">
        <f t="shared" si="1"/>
        <v>-0.45454545454545453</v>
      </c>
      <c r="E34" s="15">
        <f t="shared" si="1"/>
        <v>-0.66666666666666663</v>
      </c>
      <c r="F34" s="15">
        <f t="shared" si="1"/>
        <v>1</v>
      </c>
      <c r="G34" s="15">
        <f t="shared" si="1"/>
        <v>1</v>
      </c>
      <c r="H34" s="15" t="str">
        <f t="shared" si="1"/>
        <v>-</v>
      </c>
    </row>
    <row r="35" spans="2:8" ht="20.100000000000001" customHeight="1" thickBot="1" x14ac:dyDescent="0.25">
      <c r="B35" s="6" t="s">
        <v>3</v>
      </c>
      <c r="C35" s="15" t="str">
        <f t="shared" si="1"/>
        <v>-</v>
      </c>
      <c r="D35" s="15" t="str">
        <f t="shared" si="1"/>
        <v>-</v>
      </c>
      <c r="E35" s="15" t="str">
        <f t="shared" si="1"/>
        <v>-</v>
      </c>
      <c r="F35" s="15" t="str">
        <f t="shared" si="1"/>
        <v>-</v>
      </c>
      <c r="G35" s="15" t="str">
        <f t="shared" si="1"/>
        <v>-</v>
      </c>
      <c r="H35" s="15" t="str">
        <f t="shared" si="1"/>
        <v>-</v>
      </c>
    </row>
    <row r="36" spans="2:8" ht="20.100000000000001" customHeight="1" thickBot="1" x14ac:dyDescent="0.25">
      <c r="B36" s="6" t="s">
        <v>4</v>
      </c>
      <c r="C36" s="15" t="str">
        <f t="shared" si="1"/>
        <v>-</v>
      </c>
      <c r="D36" s="15" t="str">
        <f t="shared" si="1"/>
        <v>-</v>
      </c>
      <c r="E36" s="15" t="str">
        <f t="shared" si="1"/>
        <v>-</v>
      </c>
      <c r="F36" s="15" t="str">
        <f t="shared" si="1"/>
        <v>-</v>
      </c>
      <c r="G36" s="15" t="str">
        <f t="shared" si="1"/>
        <v>-</v>
      </c>
      <c r="H36" s="15" t="str">
        <f t="shared" si="1"/>
        <v>-</v>
      </c>
    </row>
    <row r="37" spans="2:8" ht="20.100000000000001" customHeight="1" thickBot="1" x14ac:dyDescent="0.25">
      <c r="B37" s="6" t="s">
        <v>5</v>
      </c>
      <c r="C37" s="15">
        <f t="shared" si="1"/>
        <v>-0.33333333333333331</v>
      </c>
      <c r="D37" s="15">
        <f t="shared" si="1"/>
        <v>0</v>
      </c>
      <c r="E37" s="15">
        <f t="shared" si="1"/>
        <v>-0.66666666666666663</v>
      </c>
      <c r="F37" s="15">
        <f t="shared" si="1"/>
        <v>1</v>
      </c>
      <c r="G37" s="15" t="str">
        <f t="shared" si="1"/>
        <v>-</v>
      </c>
      <c r="H37" s="15" t="str">
        <f t="shared" si="1"/>
        <v>-</v>
      </c>
    </row>
    <row r="38" spans="2:8" ht="20.100000000000001" customHeight="1" thickBot="1" x14ac:dyDescent="0.25">
      <c r="B38" s="6" t="s">
        <v>6</v>
      </c>
      <c r="C38" s="15">
        <f t="shared" si="1"/>
        <v>-0.7142857142857143</v>
      </c>
      <c r="D38" s="15">
        <f t="shared" si="1"/>
        <v>-0.66666666666666663</v>
      </c>
      <c r="E38" s="15" t="str">
        <f t="shared" si="1"/>
        <v>-</v>
      </c>
      <c r="F38" s="15" t="str">
        <f t="shared" si="1"/>
        <v>-</v>
      </c>
      <c r="G38" s="15" t="str">
        <f t="shared" si="1"/>
        <v>-</v>
      </c>
      <c r="H38" s="15" t="str">
        <f t="shared" si="1"/>
        <v>-</v>
      </c>
    </row>
    <row r="39" spans="2:8" ht="20.100000000000001" customHeight="1" thickBot="1" x14ac:dyDescent="0.25">
      <c r="B39" s="6" t="s">
        <v>7</v>
      </c>
      <c r="C39" s="15" t="str">
        <f t="shared" si="1"/>
        <v>-</v>
      </c>
      <c r="D39" s="15" t="str">
        <f t="shared" si="1"/>
        <v>-</v>
      </c>
      <c r="E39" s="15" t="str">
        <f t="shared" si="1"/>
        <v>-</v>
      </c>
      <c r="F39" s="15" t="str">
        <f t="shared" si="1"/>
        <v>-</v>
      </c>
      <c r="G39" s="15" t="str">
        <f t="shared" si="1"/>
        <v>-</v>
      </c>
      <c r="H39" s="15" t="str">
        <f t="shared" si="1"/>
        <v>-</v>
      </c>
    </row>
    <row r="40" spans="2:8" ht="20.100000000000001" customHeight="1" thickBot="1" x14ac:dyDescent="0.25">
      <c r="B40" s="6" t="s">
        <v>8</v>
      </c>
      <c r="C40" s="15">
        <f t="shared" si="1"/>
        <v>5</v>
      </c>
      <c r="D40" s="15" t="str">
        <f t="shared" si="1"/>
        <v>-</v>
      </c>
      <c r="E40" s="15" t="str">
        <f t="shared" si="1"/>
        <v>-</v>
      </c>
      <c r="F40" s="15" t="str">
        <f t="shared" si="1"/>
        <v>-</v>
      </c>
      <c r="G40" s="15" t="str">
        <f t="shared" si="1"/>
        <v>-</v>
      </c>
      <c r="H40" s="15" t="str">
        <f t="shared" si="1"/>
        <v>-</v>
      </c>
    </row>
    <row r="41" spans="2:8" ht="20.100000000000001" customHeight="1" thickBot="1" x14ac:dyDescent="0.25">
      <c r="B41" s="6" t="s">
        <v>9</v>
      </c>
      <c r="C41" s="15">
        <f t="shared" si="1"/>
        <v>0</v>
      </c>
      <c r="D41" s="15">
        <f t="shared" si="1"/>
        <v>-0.33333333333333331</v>
      </c>
      <c r="E41" s="15" t="str">
        <f t="shared" si="1"/>
        <v>-</v>
      </c>
      <c r="F41" s="15" t="str">
        <f t="shared" si="1"/>
        <v>-</v>
      </c>
      <c r="G41" s="15" t="str">
        <f t="shared" si="1"/>
        <v>-</v>
      </c>
      <c r="H41" s="15" t="str">
        <f t="shared" si="1"/>
        <v>-</v>
      </c>
    </row>
    <row r="42" spans="2:8" ht="20.100000000000001" customHeight="1" thickBot="1" x14ac:dyDescent="0.25">
      <c r="B42" s="6" t="s">
        <v>10</v>
      </c>
      <c r="C42" s="15">
        <f t="shared" si="1"/>
        <v>-0.33333333333333331</v>
      </c>
      <c r="D42" s="15">
        <f t="shared" si="1"/>
        <v>-0.5</v>
      </c>
      <c r="E42" s="15">
        <f t="shared" si="1"/>
        <v>0</v>
      </c>
      <c r="F42" s="15" t="str">
        <f t="shared" si="1"/>
        <v>-</v>
      </c>
      <c r="G42" s="15" t="str">
        <f t="shared" si="1"/>
        <v>-</v>
      </c>
      <c r="H42" s="15" t="str">
        <f t="shared" si="1"/>
        <v>-</v>
      </c>
    </row>
    <row r="43" spans="2:8" ht="20.100000000000001" customHeight="1" thickBot="1" x14ac:dyDescent="0.25">
      <c r="B43" s="6" t="s">
        <v>11</v>
      </c>
      <c r="C43" s="15">
        <f t="shared" si="1"/>
        <v>0</v>
      </c>
      <c r="D43" s="15">
        <f t="shared" si="1"/>
        <v>-0.1111111111111111</v>
      </c>
      <c r="E43" s="15">
        <f t="shared" si="1"/>
        <v>1</v>
      </c>
      <c r="F43" s="15">
        <f t="shared" si="1"/>
        <v>0</v>
      </c>
      <c r="G43" s="15" t="str">
        <f t="shared" si="1"/>
        <v>-</v>
      </c>
      <c r="H43" s="15" t="str">
        <f t="shared" si="1"/>
        <v>-</v>
      </c>
    </row>
    <row r="44" spans="2:8" ht="20.100000000000001" customHeight="1" thickBot="1" x14ac:dyDescent="0.25">
      <c r="B44" s="6" t="s">
        <v>12</v>
      </c>
      <c r="C44" s="15" t="str">
        <f t="shared" si="1"/>
        <v>-</v>
      </c>
      <c r="D44" s="15" t="str">
        <f t="shared" si="1"/>
        <v>-</v>
      </c>
      <c r="E44" s="15" t="str">
        <f t="shared" si="1"/>
        <v>-</v>
      </c>
      <c r="F44" s="15" t="str">
        <f t="shared" si="1"/>
        <v>-</v>
      </c>
      <c r="G44" s="15" t="str">
        <f t="shared" si="1"/>
        <v>-</v>
      </c>
      <c r="H44" s="15" t="str">
        <f t="shared" si="1"/>
        <v>-</v>
      </c>
    </row>
    <row r="45" spans="2:8" ht="20.100000000000001" customHeight="1" thickBot="1" x14ac:dyDescent="0.25">
      <c r="B45" s="6" t="s">
        <v>13</v>
      </c>
      <c r="C45" s="15">
        <f t="shared" si="1"/>
        <v>-0.6</v>
      </c>
      <c r="D45" s="15">
        <f t="shared" si="1"/>
        <v>-0.5</v>
      </c>
      <c r="E45" s="15" t="str">
        <f t="shared" si="1"/>
        <v>-</v>
      </c>
      <c r="F45" s="15" t="str">
        <f t="shared" si="1"/>
        <v>-</v>
      </c>
      <c r="G45" s="15" t="str">
        <f t="shared" si="1"/>
        <v>-</v>
      </c>
      <c r="H45" s="15" t="str">
        <f t="shared" si="1"/>
        <v>-</v>
      </c>
    </row>
    <row r="46" spans="2:8" ht="20.100000000000001" customHeight="1" thickBot="1" x14ac:dyDescent="0.25">
      <c r="B46" s="6" t="s">
        <v>14</v>
      </c>
      <c r="C46" s="15">
        <f t="shared" si="1"/>
        <v>1</v>
      </c>
      <c r="D46" s="15" t="str">
        <f t="shared" si="1"/>
        <v>-</v>
      </c>
      <c r="E46" s="15">
        <f t="shared" si="1"/>
        <v>0</v>
      </c>
      <c r="F46" s="15" t="str">
        <f t="shared" si="1"/>
        <v>-</v>
      </c>
      <c r="G46" s="15" t="str">
        <f t="shared" si="1"/>
        <v>-</v>
      </c>
      <c r="H46" s="15" t="str">
        <f t="shared" si="1"/>
        <v>-</v>
      </c>
    </row>
    <row r="47" spans="2:8" ht="20.100000000000001" customHeight="1" thickBot="1" x14ac:dyDescent="0.25">
      <c r="B47" s="6" t="s">
        <v>15</v>
      </c>
      <c r="C47" s="15">
        <f t="shared" si="1"/>
        <v>1</v>
      </c>
      <c r="D47" s="15">
        <f t="shared" si="1"/>
        <v>1</v>
      </c>
      <c r="E47" s="15" t="str">
        <f t="shared" si="1"/>
        <v>-</v>
      </c>
      <c r="F47" s="15" t="str">
        <f t="shared" si="1"/>
        <v>-</v>
      </c>
      <c r="G47" s="15" t="str">
        <f t="shared" si="1"/>
        <v>-</v>
      </c>
      <c r="H47" s="15" t="str">
        <f t="shared" si="1"/>
        <v>-</v>
      </c>
    </row>
    <row r="48" spans="2:8" ht="20.100000000000001" customHeight="1" thickBot="1" x14ac:dyDescent="0.25">
      <c r="B48" s="6" t="s">
        <v>16</v>
      </c>
      <c r="C48" s="15" t="str">
        <f t="shared" si="1"/>
        <v>-</v>
      </c>
      <c r="D48" s="15" t="str">
        <f t="shared" si="1"/>
        <v>-</v>
      </c>
      <c r="E48" s="15" t="str">
        <f t="shared" si="1"/>
        <v>-</v>
      </c>
      <c r="F48" s="15" t="str">
        <f t="shared" si="1"/>
        <v>-</v>
      </c>
      <c r="G48" s="15" t="str">
        <f t="shared" si="1"/>
        <v>-</v>
      </c>
      <c r="H48" s="15" t="str">
        <f t="shared" si="1"/>
        <v>-</v>
      </c>
    </row>
    <row r="49" spans="2:8" ht="20.100000000000001" customHeight="1" thickBot="1" x14ac:dyDescent="0.25">
      <c r="B49" s="7" t="s">
        <v>17</v>
      </c>
      <c r="C49" s="15">
        <f t="shared" si="1"/>
        <v>0.25</v>
      </c>
      <c r="D49" s="15">
        <f t="shared" si="1"/>
        <v>1</v>
      </c>
      <c r="E49" s="15">
        <f t="shared" si="1"/>
        <v>-0.5</v>
      </c>
      <c r="F49" s="15" t="str">
        <f t="shared" si="1"/>
        <v>-</v>
      </c>
      <c r="G49" s="15" t="str">
        <f t="shared" si="1"/>
        <v>-</v>
      </c>
      <c r="H49" s="15" t="str">
        <f t="shared" si="1"/>
        <v>-</v>
      </c>
    </row>
    <row r="50" spans="2:8" ht="20.100000000000001" customHeight="1" thickBot="1" x14ac:dyDescent="0.25">
      <c r="B50" s="8" t="s">
        <v>18</v>
      </c>
      <c r="C50" s="15" t="str">
        <f t="shared" ref="C50:H51" si="2">IF(C27=0,"-",IF(I27=0,"-",(I27-C27)/C27))</f>
        <v>-</v>
      </c>
      <c r="D50" s="15" t="str">
        <f t="shared" si="2"/>
        <v>-</v>
      </c>
      <c r="E50" s="15" t="str">
        <f t="shared" si="2"/>
        <v>-</v>
      </c>
      <c r="F50" s="15" t="str">
        <f t="shared" si="2"/>
        <v>-</v>
      </c>
      <c r="G50" s="15" t="str">
        <f t="shared" si="2"/>
        <v>-</v>
      </c>
      <c r="H50" s="15" t="str">
        <f t="shared" si="2"/>
        <v>-</v>
      </c>
    </row>
    <row r="51" spans="2:8" ht="20.100000000000001" customHeight="1" thickBot="1" x14ac:dyDescent="0.25">
      <c r="B51" s="9" t="s">
        <v>19</v>
      </c>
      <c r="C51" s="16">
        <f t="shared" si="2"/>
        <v>-0.25974025974025972</v>
      </c>
      <c r="D51" s="16">
        <f t="shared" si="2"/>
        <v>-0.1864406779661017</v>
      </c>
      <c r="E51" s="16">
        <f t="shared" si="2"/>
        <v>-0.5</v>
      </c>
      <c r="F51" s="16">
        <f t="shared" si="2"/>
        <v>0.4</v>
      </c>
      <c r="G51" s="16">
        <f t="shared" si="2"/>
        <v>1.3333333333333333</v>
      </c>
      <c r="H51" s="16" t="str">
        <f t="shared" si="2"/>
        <v>-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2019-09-06T09:56:12Z</cp:lastPrinted>
  <dcterms:created xsi:type="dcterms:W3CDTF">2018-12-11T12:27:19Z</dcterms:created>
  <dcterms:modified xsi:type="dcterms:W3CDTF">2022-10-13T07:25:06Z</dcterms:modified>
</cp:coreProperties>
</file>